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-330" windowWidth="17115" windowHeight="11760"/>
  </bookViews>
  <sheets>
    <sheet name="ΑΝΑΛΥΤΙΚΗ" sheetId="2" r:id="rId1"/>
  </sheets>
  <definedNames>
    <definedName name="_xlnm.Print_Area" localSheetId="0">ΑΝΑΛΥΤΙΚΗ!$A$1:$T$258</definedName>
  </definedNames>
  <calcPr calcId="145621"/>
</workbook>
</file>

<file path=xl/calcChain.xml><?xml version="1.0" encoding="utf-8"?>
<calcChain xmlns="http://schemas.openxmlformats.org/spreadsheetml/2006/main">
  <c r="Q203" i="2" l="1"/>
  <c r="Q182" i="2"/>
  <c r="Q243" i="2"/>
  <c r="Q244" i="2" s="1"/>
  <c r="Q25" i="2"/>
  <c r="Q26" i="2"/>
  <c r="Q27" i="2"/>
  <c r="Q28" i="2"/>
  <c r="Q29" i="2"/>
  <c r="Q20" i="2" l="1"/>
  <c r="Q19" i="2"/>
  <c r="Q202" i="2"/>
  <c r="Q21" i="2" l="1"/>
  <c r="Q201" i="2"/>
  <c r="Q200" i="2"/>
  <c r="Q199" i="2"/>
  <c r="Q198" i="2"/>
  <c r="Q197" i="2"/>
  <c r="Q196" i="2"/>
  <c r="Q195" i="2"/>
  <c r="Q194" i="2"/>
  <c r="Q193" i="2"/>
  <c r="Q192" i="2"/>
  <c r="Q191" i="2"/>
  <c r="Q190" i="2"/>
  <c r="Q189" i="2"/>
  <c r="Q188" i="2"/>
  <c r="Q187" i="2"/>
  <c r="Q181" i="2"/>
  <c r="Q180" i="2"/>
  <c r="Q179" i="2"/>
  <c r="Q178" i="2"/>
  <c r="Q177" i="2"/>
  <c r="Q176" i="2"/>
  <c r="Q175" i="2"/>
  <c r="Q174" i="2"/>
  <c r="Q173" i="2"/>
  <c r="Q172" i="2"/>
  <c r="Q169" i="2"/>
  <c r="Q171" i="2"/>
  <c r="Q170" i="2"/>
  <c r="Q168" i="2"/>
  <c r="Q167" i="2"/>
  <c r="Q166" i="2"/>
  <c r="Q138" i="2"/>
  <c r="Q137" i="2"/>
  <c r="Q136" i="2"/>
  <c r="Q132" i="2"/>
  <c r="Q131" i="2"/>
  <c r="Q130" i="2"/>
  <c r="Q111" i="2"/>
  <c r="Q108" i="2"/>
  <c r="Q88" i="2"/>
  <c r="Q87" i="2"/>
  <c r="Q86" i="2"/>
  <c r="Q85" i="2"/>
  <c r="Q84" i="2"/>
  <c r="Q78" i="2"/>
  <c r="Q80" i="2"/>
  <c r="Q79" i="2"/>
  <c r="Q77" i="2"/>
  <c r="Q76" i="2"/>
  <c r="Q48" i="2"/>
  <c r="Q47" i="2"/>
  <c r="Q46" i="2"/>
  <c r="Q45" i="2"/>
  <c r="Q204" i="2" l="1"/>
  <c r="Q183" i="2"/>
  <c r="Q89" i="2"/>
  <c r="Q139" i="2"/>
  <c r="Q49" i="2"/>
  <c r="Q81" i="2"/>
  <c r="Q133" i="2"/>
  <c r="Q42" i="2"/>
  <c r="Q39" i="2"/>
  <c r="Q38" i="2"/>
  <c r="Q37" i="2"/>
  <c r="Q36" i="2"/>
  <c r="Q32" i="2"/>
  <c r="Q18" i="2"/>
  <c r="Q241" i="2" l="1"/>
  <c r="Q237" i="2"/>
  <c r="Q40" i="2"/>
  <c r="Q236" i="2" s="1"/>
  <c r="Q30" i="2"/>
  <c r="Q31" i="2"/>
  <c r="Q17" i="2"/>
  <c r="Q239" i="2" l="1"/>
  <c r="Q240" i="2"/>
</calcChain>
</file>

<file path=xl/sharedStrings.xml><?xml version="1.0" encoding="utf-8"?>
<sst xmlns="http://schemas.openxmlformats.org/spreadsheetml/2006/main" count="552" uniqueCount="135">
  <si>
    <t>1.</t>
  </si>
  <si>
    <t>Χ</t>
  </si>
  <si>
    <t>=</t>
  </si>
  <si>
    <t>m3</t>
  </si>
  <si>
    <t>Δ/ΝΣΗ ΤΕΧΝΙΚΩΝ ΥΠΗΡΕΣΙΩΝ</t>
  </si>
  <si>
    <t>ΔΗΜΟΥ ΗΛΙΔΑΣ</t>
  </si>
  <si>
    <t>ΦΟΡΕΑΣ:</t>
  </si>
  <si>
    <t>ΔΗΜΟΣ ΗΛΙΔΑΣ</t>
  </si>
  <si>
    <t>ΑΡ. ΜΕΛΕΤΗΣ:</t>
  </si>
  <si>
    <t>ΤΙΤΛΟΣ ΕΡΓΟΥ:</t>
  </si>
  <si>
    <t>ΠΡΟΜΕΤΡΗΣΗ ΜΕΛΕΤΗΣ</t>
  </si>
  <si>
    <t>Τοίχος αντιστήριξης στέψης:</t>
  </si>
  <si>
    <t>θέση Αγ. Νικόλαος</t>
  </si>
  <si>
    <t>l=9,00m          h= 4,00m</t>
  </si>
  <si>
    <t>Καθαίρεση οπλισμένου σκυροδέματος</t>
  </si>
  <si>
    <t>Α</t>
  </si>
  <si>
    <t>Εκσκαφές θεμελίων τεχνικών έργων</t>
  </si>
  <si>
    <t>Σκυρόδεμα C16/20</t>
  </si>
  <si>
    <t>Σιδηρός Οπλισμός</t>
  </si>
  <si>
    <t>l=22,00m          h= 3,00m</t>
  </si>
  <si>
    <t>Γενικές εκσκαφές σε Γ.Η.</t>
  </si>
  <si>
    <t>Τσιμεντρώσεις C12/15</t>
  </si>
  <si>
    <t>θέση Αμπέλι</t>
  </si>
  <si>
    <t>θέση Αγία Μαρίνα</t>
  </si>
  <si>
    <t>θέση κεραμιδιά</t>
  </si>
  <si>
    <t>θέση Ζάρας</t>
  </si>
  <si>
    <t xml:space="preserve"> θέση Αγία Μαρίνα</t>
  </si>
  <si>
    <t>Σιδηρός οπλισμός</t>
  </si>
  <si>
    <t>ΕΦΥΡΑ</t>
  </si>
  <si>
    <t>θέση Κλεισούρα</t>
  </si>
  <si>
    <t>θέση Καπιτσώνη</t>
  </si>
  <si>
    <t>ΑΥΓΗ</t>
  </si>
  <si>
    <t>3.</t>
  </si>
  <si>
    <t>2.</t>
  </si>
  <si>
    <t>θέση Βίγλα - Λίμνη</t>
  </si>
  <si>
    <t>4.</t>
  </si>
  <si>
    <t>ΚΑΜΠΟΣ</t>
  </si>
  <si>
    <t>θέση Νεκροταφείου</t>
  </si>
  <si>
    <t>θέση Γεωργουλέικα</t>
  </si>
  <si>
    <t>5.</t>
  </si>
  <si>
    <t>ΒΕΛΑΝΙΔΙ</t>
  </si>
  <si>
    <t>θέση Γαβράκια</t>
  </si>
  <si>
    <t>θέση Ρέμου</t>
  </si>
  <si>
    <t>θέση Παλιοχωρίου</t>
  </si>
  <si>
    <t>θέση Μαρκόπουλου</t>
  </si>
  <si>
    <t>θέση Βελανίδι προς Παντελή</t>
  </si>
  <si>
    <t>θέση Νεκροταφείο προς πομώνα</t>
  </si>
  <si>
    <t>θέση Παπά</t>
  </si>
  <si>
    <t>θέση Πομώνα</t>
  </si>
  <si>
    <t>θέση πλησίον Δελέγκου</t>
  </si>
  <si>
    <t>θέση Βασιλόπουλου Κώστα</t>
  </si>
  <si>
    <t>θέση Ρουπακιά προς εκκλησία</t>
  </si>
  <si>
    <t>ΕΛΛΗΝΙΚΗ ΔΗΜΟΚΡΑΤΙΑ</t>
  </si>
  <si>
    <t>ΝΟΜΟΣ ΗΛΕΙΑΣ</t>
  </si>
  <si>
    <t>Δομικό πλέγμα</t>
  </si>
  <si>
    <t>Η.</t>
  </si>
  <si>
    <t>Εργασία Διαμορφωτή γαιών (grader)</t>
  </si>
  <si>
    <t>Η.Μ.</t>
  </si>
  <si>
    <t>Θ.</t>
  </si>
  <si>
    <t>Εργασία εκσκαφέα φορτωτή</t>
  </si>
  <si>
    <t>Ι.</t>
  </si>
  <si>
    <t>Δάνεια θραυστών επίλεκτων υλικών</t>
  </si>
  <si>
    <t>Κ.</t>
  </si>
  <si>
    <t xml:space="preserve">Κατασκευή επιχωμάτων </t>
  </si>
  <si>
    <t>ΓΕΝΙΚΑ ΣΥΝΟΛΑ:</t>
  </si>
  <si>
    <t>Σκυρόδεμα C12/15</t>
  </si>
  <si>
    <t>Kgr</t>
  </si>
  <si>
    <t>ΗΜ</t>
  </si>
  <si>
    <t>Τσιμεντoστρώσεις C12/15</t>
  </si>
  <si>
    <t>Τσιμεντοστρώσεις C12/15</t>
  </si>
  <si>
    <t>Αναβαθμοί σκυρόδεμα C16/20</t>
  </si>
  <si>
    <t>Σύνολο εκσκαφών θεμελίων τεχνικών έργων</t>
  </si>
  <si>
    <t>Σύνολο σκυρόδεμα C16/20</t>
  </si>
  <si>
    <t>Σύνολο Σιδηρός Οπλισμός</t>
  </si>
  <si>
    <t>Σύνολο</t>
  </si>
  <si>
    <t>Δ.</t>
  </si>
  <si>
    <t>Ε.</t>
  </si>
  <si>
    <t>Ζ.</t>
  </si>
  <si>
    <t>Α.</t>
  </si>
  <si>
    <t>Β.</t>
  </si>
  <si>
    <t>Γ.</t>
  </si>
  <si>
    <t>ΟΙΝΟΗ</t>
  </si>
  <si>
    <t>θέση προς Κλαμαρή</t>
  </si>
  <si>
    <t>θέση Ράχη</t>
  </si>
  <si>
    <t>θέση Άγιος Νικόλαος Κλεισούρας</t>
  </si>
  <si>
    <t>θέση  Κλεισούρα Βρυσούλα</t>
  </si>
  <si>
    <t>θέση προς σταύλο Τσαγκαρούλια</t>
  </si>
  <si>
    <t>Ελαιοτριβείο</t>
  </si>
  <si>
    <t>ΘΕΣΕΙΣ:</t>
  </si>
  <si>
    <t>1) Μπούρας</t>
  </si>
  <si>
    <t>2) Ρεβύθι</t>
  </si>
  <si>
    <t>3) Μπαρλαμπάς</t>
  </si>
  <si>
    <t>4) Φωτοβολταϊκά</t>
  </si>
  <si>
    <t>5) Ρείκι</t>
  </si>
  <si>
    <t>6) Παναγίτσα</t>
  </si>
  <si>
    <t>7) Μαντηλόβρυση</t>
  </si>
  <si>
    <t>2) Φιλιππάκη</t>
  </si>
  <si>
    <t>3) Κλεισούρα προς Βρυσούλα</t>
  </si>
  <si>
    <t>1) Μαντάς</t>
  </si>
  <si>
    <t>2) Γεφύρια</t>
  </si>
  <si>
    <t>3) Ρέλλος</t>
  </si>
  <si>
    <t>4) προς Κλαμαρή</t>
  </si>
  <si>
    <t>5) μετά το Νεκροταφείο</t>
  </si>
  <si>
    <t>6) Μεγάλη περιοχή ΒΑ του χωριού</t>
  </si>
  <si>
    <t>1) προς Ποτάμι</t>
  </si>
  <si>
    <t>2) Παλιοχώρια</t>
  </si>
  <si>
    <t>3) Παραλίμνιο</t>
  </si>
  <si>
    <t>4) από Πομώνα προς Παντελή</t>
  </si>
  <si>
    <t>5) Ρέμμου</t>
  </si>
  <si>
    <t>6) Αμπέλια</t>
  </si>
  <si>
    <t>7) από εκκλήσία Ρουπακιάς προς Λίμνη</t>
  </si>
  <si>
    <t>1) από διασταύρωση Κλεισούρας έως Κούτρουλη &amp; έως Τούρκο</t>
  </si>
  <si>
    <t>1) Κλεισούρα</t>
  </si>
  <si>
    <t>2) Βίγλα-Λίμνες</t>
  </si>
  <si>
    <t>ΘΕΩΡΗΘΗΚΕ</t>
  </si>
  <si>
    <t>Ο Προϊστάμενος Δ/νσης</t>
  </si>
  <si>
    <t>Αντωνία Σαρακίνη</t>
  </si>
  <si>
    <t>Στέφανος Ρουμελιώτης</t>
  </si>
  <si>
    <t>Αγρ. Τοπογράφος Μηχανικός</t>
  </si>
  <si>
    <t>Β</t>
  </si>
  <si>
    <t>Γ</t>
  </si>
  <si>
    <t>Δ</t>
  </si>
  <si>
    <t>Ε</t>
  </si>
  <si>
    <t>ΣΤ</t>
  </si>
  <si>
    <t>8) Βίγλα</t>
  </si>
  <si>
    <t>9) Ρουπακιά προς Καμίνι</t>
  </si>
  <si>
    <t>10) Ρουπακιά - Τραγάνα</t>
  </si>
  <si>
    <t>11) Αηλιάδες</t>
  </si>
  <si>
    <t>44/2015</t>
  </si>
  <si>
    <t xml:space="preserve">ΒΕΛΤΙΩΣΗ - ΑΠΟΚΑΤΑΣΤΑΣΗ ΤΜΗΜΑΤΩΝ ΟΔΙΚΟΥ ΔΙΚΤΥΟΥ Τ. Κ.-ΕΦΥΡΑΣ-ΑΥΓΗΣ-ΚΑΜΠΟΥ-ΒΕΛΑΝΙΔΙΟΥ- ΟΙΙΝΟΗΣ, Δ.Ε. ΠΗΝΕΙΑΣ </t>
  </si>
  <si>
    <t>7) από εκκλησία Ρουπακιάς προς Λίμνη</t>
  </si>
  <si>
    <t>Αμαλιάδα     20  /   02 /2017</t>
  </si>
  <si>
    <t xml:space="preserve"> Η  συντάξασα</t>
  </si>
  <si>
    <t>Αμαλιάδα   20  /  02   /2017</t>
  </si>
  <si>
    <t>Αρχιτέκτων  Μηχανικός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</si>
</sst>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#,##0.00\ &quot;€&quot;;[Red]\-#,##0.00\ &quot;€&quot;"/>
    <numFmt numFmtId="164" formatCode="#,##0.0000"/>
    <numFmt numFmtId="165" formatCode="#,##0.00\ &quot;μ3&quot;"/>
    <numFmt numFmtId="166" formatCode="#,##0.00&quot;μμ&quot;"/>
    <numFmt numFmtId="167" formatCode="0.00&quot;m&quot;"/>
    <numFmt numFmtId="168" formatCode="#,##0.00\ &quot;m3&quot;"/>
  </numFmts>
  <fonts count="31" x14ac:knownFonts="1">
    <font>
      <sz val="11"/>
      <color theme="1"/>
      <name val="Calibri"/>
      <family val="2"/>
      <charset val="161"/>
      <scheme val="minor"/>
    </font>
    <font>
      <sz val="10"/>
      <color indexed="8"/>
      <name val="Arial"/>
      <family val="2"/>
      <charset val="161"/>
    </font>
    <font>
      <b/>
      <sz val="14"/>
      <name val="Arial Narrow"/>
      <family val="2"/>
      <charset val="161"/>
    </font>
    <font>
      <b/>
      <i/>
      <u/>
      <sz val="14"/>
      <name val="Times New Roman Greek"/>
      <family val="1"/>
      <charset val="161"/>
    </font>
    <font>
      <b/>
      <i/>
      <sz val="12"/>
      <name val="Arial Narrow"/>
      <family val="2"/>
      <charset val="161"/>
    </font>
    <font>
      <sz val="12"/>
      <name val="Arial Narrow"/>
      <family val="2"/>
      <charset val="161"/>
    </font>
    <font>
      <b/>
      <sz val="12"/>
      <name val="Arial Narrow"/>
      <family val="2"/>
      <charset val="161"/>
    </font>
    <font>
      <u/>
      <sz val="12"/>
      <name val="Arial Narrow"/>
      <family val="2"/>
      <charset val="161"/>
    </font>
    <font>
      <b/>
      <u/>
      <sz val="12"/>
      <name val="Arial Narrow"/>
      <family val="2"/>
      <charset val="161"/>
    </font>
    <font>
      <b/>
      <sz val="12"/>
      <name val="Arial Narrow"/>
      <family val="2"/>
    </font>
    <font>
      <sz val="12"/>
      <name val="Arial Narrow"/>
      <family val="2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10"/>
      <name val="Calibri"/>
      <family val="2"/>
      <charset val="161"/>
      <scheme val="minor"/>
    </font>
    <font>
      <sz val="10"/>
      <name val="Arial Narrow"/>
      <family val="2"/>
      <charset val="161"/>
    </font>
    <font>
      <sz val="11"/>
      <name val="Calibri"/>
      <family val="2"/>
      <charset val="161"/>
    </font>
    <font>
      <sz val="12"/>
      <name val="Times New Roman Greek"/>
      <charset val="161"/>
    </font>
    <font>
      <sz val="9"/>
      <name val="Times New Roman"/>
      <family val="1"/>
      <charset val="161"/>
    </font>
    <font>
      <b/>
      <sz val="12"/>
      <name val="Times New Roman"/>
      <family val="1"/>
      <charset val="161"/>
    </font>
    <font>
      <b/>
      <sz val="11"/>
      <name val="Times New Roman"/>
      <family val="1"/>
      <charset val="161"/>
    </font>
    <font>
      <sz val="12"/>
      <name val="Times New Roman"/>
      <family val="1"/>
      <charset val="161"/>
    </font>
    <font>
      <sz val="10"/>
      <name val="Times New Roman"/>
      <family val="1"/>
      <charset val="161"/>
    </font>
    <font>
      <b/>
      <u val="double"/>
      <sz val="14"/>
      <name val="Times New Roman"/>
      <family val="1"/>
      <charset val="161"/>
    </font>
    <font>
      <b/>
      <u/>
      <sz val="12"/>
      <name val="Times New Roman"/>
      <family val="1"/>
      <charset val="161"/>
    </font>
    <font>
      <b/>
      <sz val="11"/>
      <name val="Arial"/>
      <family val="2"/>
      <charset val="161"/>
    </font>
    <font>
      <sz val="11"/>
      <name val="Arial"/>
      <family val="2"/>
      <charset val="161"/>
    </font>
    <font>
      <sz val="11"/>
      <name val="Times New Roman"/>
      <family val="1"/>
      <charset val="161"/>
    </font>
    <font>
      <sz val="10"/>
      <color indexed="10"/>
      <name val="Times New Roman"/>
      <family val="1"/>
      <charset val="161"/>
    </font>
    <font>
      <sz val="11"/>
      <name val="Arial Greek"/>
      <charset val="161"/>
    </font>
    <font>
      <b/>
      <sz val="11"/>
      <color theme="1"/>
      <name val="Arial"/>
      <family val="2"/>
      <charset val="161"/>
    </font>
    <font>
      <sz val="11"/>
      <color theme="1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14" fillId="0" borderId="0"/>
    <xf numFmtId="0" fontId="17" fillId="0" borderId="0"/>
    <xf numFmtId="0" fontId="12" fillId="0" borderId="0"/>
  </cellStyleXfs>
  <cellXfs count="121">
    <xf numFmtId="0" fontId="0" fillId="0" borderId="0" xfId="0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Fill="1" applyAlignment="1"/>
    <xf numFmtId="0" fontId="5" fillId="0" borderId="0" xfId="0" applyFont="1" applyFill="1" applyAlignment="1"/>
    <xf numFmtId="4" fontId="5" fillId="0" borderId="0" xfId="0" applyNumberFormat="1" applyFont="1" applyFill="1"/>
    <xf numFmtId="2" fontId="5" fillId="0" borderId="0" xfId="0" applyNumberFormat="1" applyFont="1" applyFill="1"/>
    <xf numFmtId="0" fontId="5" fillId="0" borderId="0" xfId="0" applyFont="1" applyFill="1"/>
    <xf numFmtId="2" fontId="5" fillId="0" borderId="0" xfId="0" applyNumberFormat="1" applyFont="1" applyFill="1" applyBorder="1" applyAlignment="1"/>
    <xf numFmtId="4" fontId="5" fillId="0" borderId="0" xfId="0" applyNumberFormat="1" applyFont="1" applyFill="1" applyBorder="1" applyAlignment="1"/>
    <xf numFmtId="0" fontId="5" fillId="0" borderId="0" xfId="0" applyFont="1" applyFill="1" applyBorder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4" fontId="4" fillId="0" borderId="0" xfId="0" applyNumberFormat="1" applyFont="1" applyFill="1" applyBorder="1"/>
    <xf numFmtId="0" fontId="4" fillId="0" borderId="0" xfId="0" applyFont="1" applyFill="1" applyBorder="1" applyAlignment="1"/>
    <xf numFmtId="0" fontId="6" fillId="0" borderId="0" xfId="0" applyFont="1" applyAlignment="1"/>
    <xf numFmtId="0" fontId="5" fillId="0" borderId="0" xfId="0" applyFont="1" applyAlignment="1"/>
    <xf numFmtId="4" fontId="5" fillId="0" borderId="0" xfId="0" applyNumberFormat="1" applyFont="1"/>
    <xf numFmtId="2" fontId="5" fillId="0" borderId="0" xfId="0" applyNumberFormat="1" applyFont="1"/>
    <xf numFmtId="4" fontId="5" fillId="0" borderId="0" xfId="0" applyNumberFormat="1" applyFont="1" applyAlignment="1"/>
    <xf numFmtId="0" fontId="10" fillId="0" borderId="0" xfId="0" applyFont="1" applyFill="1" applyAlignment="1"/>
    <xf numFmtId="2" fontId="10" fillId="0" borderId="0" xfId="0" applyNumberFormat="1" applyFont="1" applyFill="1"/>
    <xf numFmtId="0" fontId="10" fillId="0" borderId="0" xfId="0" applyFont="1" applyFill="1" applyBorder="1" applyAlignment="1"/>
    <xf numFmtId="4" fontId="10" fillId="0" borderId="0" xfId="0" applyNumberFormat="1" applyFont="1" applyFill="1" applyBorder="1" applyAlignment="1"/>
    <xf numFmtId="0" fontId="9" fillId="0" borderId="0" xfId="0" applyFont="1" applyFill="1" applyAlignment="1"/>
    <xf numFmtId="0" fontId="10" fillId="0" borderId="0" xfId="0" applyFont="1" applyFill="1"/>
    <xf numFmtId="4" fontId="10" fillId="0" borderId="0" xfId="0" applyNumberFormat="1" applyFont="1" applyFill="1"/>
    <xf numFmtId="4" fontId="10" fillId="0" borderId="0" xfId="0" applyNumberFormat="1" applyFont="1" applyFill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8" fillId="0" borderId="0" xfId="0" applyFont="1" applyFill="1" applyAlignment="1"/>
    <xf numFmtId="0" fontId="11" fillId="0" borderId="0" xfId="1" applyFont="1" applyAlignment="1">
      <alignment horizontal="left"/>
    </xf>
    <xf numFmtId="0" fontId="12" fillId="0" borderId="0" xfId="1" applyFont="1"/>
    <xf numFmtId="0" fontId="11" fillId="0" borderId="0" xfId="1" applyFont="1" applyAlignment="1">
      <alignment horizontal="right"/>
    </xf>
    <xf numFmtId="0" fontId="13" fillId="0" borderId="0" xfId="0" applyFont="1"/>
    <xf numFmtId="0" fontId="11" fillId="0" borderId="0" xfId="1" applyFont="1" applyAlignment="1"/>
    <xf numFmtId="8" fontId="11" fillId="0" borderId="0" xfId="1" applyNumberFormat="1" applyFont="1" applyAlignment="1"/>
    <xf numFmtId="0" fontId="11" fillId="0" borderId="0" xfId="1" applyFont="1" applyAlignment="1">
      <alignment wrapText="1"/>
    </xf>
    <xf numFmtId="2" fontId="10" fillId="0" borderId="0" xfId="0" applyNumberFormat="1" applyFont="1" applyFill="1" applyBorder="1" applyAlignment="1">
      <alignment horizontal="center"/>
    </xf>
    <xf numFmtId="2" fontId="10" fillId="0" borderId="0" xfId="0" applyNumberFormat="1" applyFont="1" applyFill="1" applyAlignment="1">
      <alignment horizontal="center"/>
    </xf>
    <xf numFmtId="0" fontId="9" fillId="0" borderId="0" xfId="0" applyFont="1" applyBorder="1" applyAlignment="1">
      <alignment horizontal="right"/>
    </xf>
    <xf numFmtId="2" fontId="10" fillId="0" borderId="0" xfId="0" applyNumberFormat="1" applyFont="1" applyAlignment="1">
      <alignment horizontal="center"/>
    </xf>
    <xf numFmtId="166" fontId="6" fillId="0" borderId="0" xfId="0" applyNumberFormat="1" applyFont="1" applyFill="1" applyAlignment="1">
      <alignment horizontal="left"/>
    </xf>
    <xf numFmtId="0" fontId="5" fillId="0" borderId="0" xfId="0" applyFont="1" applyAlignment="1">
      <alignment horizontal="right"/>
    </xf>
    <xf numFmtId="167" fontId="5" fillId="0" borderId="0" xfId="0" applyNumberFormat="1" applyFont="1" applyAlignment="1">
      <alignment horizontal="left"/>
    </xf>
    <xf numFmtId="1" fontId="10" fillId="0" borderId="0" xfId="0" applyNumberFormat="1" applyFont="1" applyFill="1" applyAlignment="1">
      <alignment horizontal="center"/>
    </xf>
    <xf numFmtId="0" fontId="6" fillId="0" borderId="0" xfId="0" applyFont="1" applyFill="1" applyBorder="1" applyAlignment="1"/>
    <xf numFmtId="0" fontId="7" fillId="0" borderId="0" xfId="0" applyFont="1" applyFill="1" applyBorder="1"/>
    <xf numFmtId="4" fontId="8" fillId="0" borderId="0" xfId="0" applyNumberFormat="1" applyFont="1" applyFill="1" applyBorder="1"/>
    <xf numFmtId="2" fontId="8" fillId="0" borderId="0" xfId="0" applyNumberFormat="1" applyFont="1" applyFill="1" applyBorder="1"/>
    <xf numFmtId="2" fontId="7" fillId="0" borderId="0" xfId="0" applyNumberFormat="1" applyFont="1" applyFill="1" applyBorder="1"/>
    <xf numFmtId="4" fontId="7" fillId="0" borderId="0" xfId="0" applyNumberFormat="1" applyFont="1" applyFill="1" applyBorder="1"/>
    <xf numFmtId="4" fontId="7" fillId="0" borderId="0" xfId="0" applyNumberFormat="1" applyFont="1" applyFill="1" applyBorder="1" applyAlignment="1"/>
    <xf numFmtId="165" fontId="6" fillId="0" borderId="0" xfId="0" applyNumberFormat="1" applyFont="1" applyFill="1" applyBorder="1" applyAlignment="1">
      <alignment horizontal="center"/>
    </xf>
    <xf numFmtId="0" fontId="15" fillId="0" borderId="0" xfId="0" applyFont="1" applyFill="1"/>
    <xf numFmtId="0" fontId="15" fillId="0" borderId="0" xfId="0" applyFont="1"/>
    <xf numFmtId="0" fontId="15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5" fillId="0" borderId="0" xfId="0" applyFont="1" applyBorder="1"/>
    <xf numFmtId="0" fontId="20" fillId="0" borderId="0" xfId="4" applyFont="1" applyFill="1"/>
    <xf numFmtId="0" fontId="21" fillId="0" borderId="0" xfId="4" applyFont="1" applyFill="1" applyAlignment="1">
      <alignment horizontal="center" wrapText="1"/>
    </xf>
    <xf numFmtId="0" fontId="18" fillId="0" borderId="0" xfId="4" applyFont="1" applyFill="1" applyBorder="1" applyAlignment="1">
      <alignment horizontal="right"/>
    </xf>
    <xf numFmtId="4" fontId="18" fillId="0" borderId="0" xfId="3" applyNumberFormat="1" applyFont="1" applyFill="1" applyBorder="1" applyAlignment="1">
      <alignment horizontal="right" vertical="top"/>
    </xf>
    <xf numFmtId="0" fontId="19" fillId="0" borderId="0" xfId="4" applyFont="1" applyAlignment="1"/>
    <xf numFmtId="0" fontId="18" fillId="0" borderId="0" xfId="3" applyNumberFormat="1" applyFont="1" applyFill="1" applyBorder="1" applyAlignment="1">
      <alignment vertical="top"/>
    </xf>
    <xf numFmtId="0" fontId="19" fillId="0" borderId="0" xfId="3" applyNumberFormat="1" applyFont="1" applyFill="1" applyBorder="1" applyAlignment="1">
      <alignment horizontal="left" vertical="top" wrapText="1"/>
    </xf>
    <xf numFmtId="0" fontId="23" fillId="0" borderId="0" xfId="3" applyNumberFormat="1" applyFont="1" applyFill="1" applyBorder="1" applyAlignment="1">
      <alignment horizontal="left"/>
    </xf>
    <xf numFmtId="0" fontId="24" fillId="0" borderId="0" xfId="3" applyNumberFormat="1" applyFont="1" applyFill="1" applyBorder="1" applyAlignment="1">
      <alignment horizontal="left" vertical="center"/>
    </xf>
    <xf numFmtId="0" fontId="25" fillId="0" borderId="0" xfId="3" applyNumberFormat="1" applyFont="1" applyFill="1" applyBorder="1" applyAlignment="1">
      <alignment vertical="center"/>
    </xf>
    <xf numFmtId="0" fontId="25" fillId="0" borderId="0" xfId="3" applyNumberFormat="1" applyFont="1" applyFill="1" applyBorder="1" applyAlignment="1">
      <alignment horizontal="left" vertical="center"/>
    </xf>
    <xf numFmtId="0" fontId="25" fillId="0" borderId="0" xfId="3" applyNumberFormat="1" applyFont="1" applyFill="1" applyBorder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12" fillId="0" borderId="0" xfId="4" applyFont="1" applyBorder="1"/>
    <xf numFmtId="4" fontId="26" fillId="0" borderId="0" xfId="3" applyNumberFormat="1" applyFont="1" applyFill="1" applyBorder="1" applyAlignment="1">
      <alignment horizontal="right" vertical="center"/>
    </xf>
    <xf numFmtId="0" fontId="27" fillId="0" borderId="0" xfId="4" applyFont="1" applyBorder="1" applyAlignment="1">
      <alignment horizontal="center"/>
    </xf>
    <xf numFmtId="4" fontId="12" fillId="0" borderId="0" xfId="4" applyNumberFormat="1" applyFont="1" applyBorder="1"/>
    <xf numFmtId="0" fontId="28" fillId="0" borderId="0" xfId="0" applyFont="1" applyAlignment="1"/>
    <xf numFmtId="0" fontId="12" fillId="0" borderId="0" xfId="1" applyFont="1" applyAlignment="1">
      <alignment horizontal="center"/>
    </xf>
    <xf numFmtId="4" fontId="20" fillId="0" borderId="0" xfId="0" applyNumberFormat="1" applyFont="1" applyAlignment="1"/>
    <xf numFmtId="0" fontId="20" fillId="0" borderId="0" xfId="0" applyFont="1"/>
    <xf numFmtId="0" fontId="18" fillId="0" borderId="0" xfId="0" applyFont="1" applyAlignment="1"/>
    <xf numFmtId="0" fontId="5" fillId="0" borderId="0" xfId="0" applyFont="1" applyFill="1" applyAlignment="1">
      <alignment horizontal="left"/>
    </xf>
    <xf numFmtId="167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/>
    <xf numFmtId="0" fontId="24" fillId="0" borderId="0" xfId="3" applyNumberFormat="1" applyFont="1" applyFill="1" applyBorder="1" applyAlignment="1">
      <alignment horizontal="left" vertical="center"/>
    </xf>
    <xf numFmtId="4" fontId="6" fillId="0" borderId="0" xfId="0" applyNumberFormat="1" applyFont="1" applyFill="1" applyBorder="1" applyAlignment="1"/>
    <xf numFmtId="0" fontId="6" fillId="0" borderId="0" xfId="0" applyFont="1" applyFill="1"/>
    <xf numFmtId="2" fontId="6" fillId="0" borderId="0" xfId="0" applyNumberFormat="1" applyFont="1" applyFill="1"/>
    <xf numFmtId="4" fontId="6" fillId="0" borderId="0" xfId="0" applyNumberFormat="1" applyFont="1" applyFill="1"/>
    <xf numFmtId="0" fontId="6" fillId="0" borderId="0" xfId="0" applyFont="1" applyFill="1" applyAlignment="1">
      <alignment horizontal="left"/>
    </xf>
    <xf numFmtId="0" fontId="6" fillId="0" borderId="0" xfId="0" applyFont="1"/>
    <xf numFmtId="2" fontId="6" fillId="0" borderId="0" xfId="0" applyNumberFormat="1" applyFont="1"/>
    <xf numFmtId="4" fontId="6" fillId="0" borderId="0" xfId="0" applyNumberFormat="1" applyFont="1"/>
    <xf numFmtId="2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 applyFill="1" applyBorder="1" applyAlignment="1"/>
    <xf numFmtId="0" fontId="24" fillId="0" borderId="0" xfId="3" applyNumberFormat="1" applyFont="1" applyFill="1" applyBorder="1" applyAlignment="1">
      <alignment horizontal="left" vertical="center"/>
    </xf>
    <xf numFmtId="0" fontId="24" fillId="0" borderId="0" xfId="3" applyNumberFormat="1" applyFont="1" applyFill="1" applyBorder="1" applyAlignment="1">
      <alignment horizontal="left" vertical="center"/>
    </xf>
    <xf numFmtId="0" fontId="24" fillId="0" borderId="0" xfId="3" applyNumberFormat="1" applyFont="1" applyFill="1" applyBorder="1" applyAlignment="1">
      <alignment horizontal="left" vertical="center"/>
    </xf>
    <xf numFmtId="0" fontId="24" fillId="0" borderId="0" xfId="3" applyNumberFormat="1" applyFont="1" applyFill="1" applyBorder="1" applyAlignment="1">
      <alignment horizontal="left" vertical="center"/>
    </xf>
    <xf numFmtId="0" fontId="24" fillId="0" borderId="0" xfId="3" applyNumberFormat="1" applyFont="1" applyFill="1" applyBorder="1" applyAlignment="1">
      <alignment horizontal="left" vertical="center"/>
    </xf>
    <xf numFmtId="0" fontId="29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0" fillId="0" borderId="0" xfId="0" applyFont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/>
    </xf>
    <xf numFmtId="0" fontId="18" fillId="0" borderId="0" xfId="0" applyFont="1" applyAlignment="1"/>
    <xf numFmtId="0" fontId="24" fillId="0" borderId="0" xfId="3" applyNumberFormat="1" applyFont="1" applyFill="1" applyBorder="1" applyAlignment="1">
      <alignment horizontal="left" vertical="center"/>
    </xf>
    <xf numFmtId="0" fontId="18" fillId="0" borderId="0" xfId="3" applyNumberFormat="1" applyFont="1" applyFill="1" applyBorder="1" applyAlignment="1">
      <alignment vertical="center" wrapText="1"/>
    </xf>
    <xf numFmtId="0" fontId="18" fillId="0" borderId="0" xfId="3" applyNumberFormat="1" applyFont="1" applyFill="1" applyBorder="1" applyAlignment="1">
      <alignment horizontal="left" vertical="top" wrapText="1"/>
    </xf>
    <xf numFmtId="0" fontId="19" fillId="0" borderId="0" xfId="3" applyNumberFormat="1" applyFont="1" applyFill="1" applyBorder="1" applyAlignment="1">
      <alignment horizontal="left" vertical="top" wrapText="1"/>
    </xf>
    <xf numFmtId="0" fontId="22" fillId="0" borderId="0" xfId="3" applyNumberFormat="1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168" fontId="6" fillId="0" borderId="1" xfId="0" applyNumberFormat="1" applyFont="1" applyFill="1" applyBorder="1" applyAlignment="1">
      <alignment horizontal="center"/>
    </xf>
    <xf numFmtId="0" fontId="25" fillId="0" borderId="0" xfId="3" applyNumberFormat="1" applyFont="1" applyFill="1" applyBorder="1" applyAlignment="1">
      <alignment horizontal="center" vertical="center"/>
    </xf>
    <xf numFmtId="0" fontId="25" fillId="0" borderId="0" xfId="3" applyNumberFormat="1" applyFont="1" applyFill="1" applyBorder="1" applyAlignment="1">
      <alignment horizontal="left" vertical="center" wrapText="1"/>
    </xf>
  </cellXfs>
  <cellStyles count="5">
    <cellStyle name="Normal 2" xfId="1"/>
    <cellStyle name="Normal_NEOPRoMEL" xfId="3"/>
    <cellStyle name="Βασικό_1η  Αναλυτική  επιμέτρηση (λογαριασμού)" xfId="2"/>
    <cellStyle name="Βασικό_ΠΡΟΥΠΟΛΟΓΙΣΜΟΣ ΠΟΛΙΤΙΣΤΙΚΟ ΚΕΝΤΡΟ ΕΦΥΡΑΣ" xfId="4"/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68"/>
  <sheetViews>
    <sheetView tabSelected="1" topLeftCell="A239" zoomScaleNormal="100" zoomScaleSheetLayoutView="90" workbookViewId="0">
      <selection activeCell="S258" sqref="A1:T258"/>
    </sheetView>
  </sheetViews>
  <sheetFormatPr defaultColWidth="9.28515625" defaultRowHeight="15.75" x14ac:dyDescent="0.25"/>
  <cols>
    <col min="1" max="1" width="3.85546875" style="16" customWidth="1"/>
    <col min="2" max="2" width="4.28515625" style="16" customWidth="1"/>
    <col min="3" max="3" width="3" style="17" customWidth="1"/>
    <col min="4" max="4" width="1.85546875" style="18" customWidth="1"/>
    <col min="5" max="5" width="6.140625" style="19" customWidth="1"/>
    <col min="6" max="6" width="4.140625" style="18" customWidth="1"/>
    <col min="7" max="7" width="7.7109375" style="19" customWidth="1"/>
    <col min="8" max="8" width="7" style="18" customWidth="1"/>
    <col min="9" max="9" width="9.28515625" style="19" customWidth="1"/>
    <col min="10" max="10" width="5.85546875" style="19" customWidth="1"/>
    <col min="11" max="11" width="9.7109375" style="19" customWidth="1"/>
    <col min="12" max="12" width="2.7109375" style="18" customWidth="1"/>
    <col min="13" max="13" width="10.7109375" style="3" customWidth="1"/>
    <col min="14" max="14" width="3.140625" style="20" customWidth="1"/>
    <col min="15" max="15" width="11.5703125" style="3" customWidth="1"/>
    <col min="16" max="16" width="4.7109375" style="3" customWidth="1"/>
    <col min="17" max="17" width="13.140625" style="3" customWidth="1"/>
    <col min="18" max="18" width="4.85546875" style="3" customWidth="1"/>
    <col min="19" max="19" width="11.28515625" style="3" customWidth="1"/>
    <col min="20" max="20" width="4.42578125" style="3" customWidth="1"/>
    <col min="21" max="21" width="1.140625" style="3" customWidth="1"/>
    <col min="22" max="22" width="1.7109375" style="3" customWidth="1"/>
    <col min="23" max="256" width="9.28515625" style="3"/>
    <col min="257" max="258" width="3.85546875" style="3" customWidth="1"/>
    <col min="259" max="259" width="3" style="3" customWidth="1"/>
    <col min="260" max="260" width="1.85546875" style="3" customWidth="1"/>
    <col min="261" max="261" width="6.140625" style="3" customWidth="1"/>
    <col min="262" max="262" width="4.140625" style="3" customWidth="1"/>
    <col min="263" max="263" width="8.28515625" style="3" customWidth="1"/>
    <col min="264" max="264" width="4.85546875" style="3" customWidth="1"/>
    <col min="265" max="265" width="9.85546875" style="3" customWidth="1"/>
    <col min="266" max="266" width="5.85546875" style="3" customWidth="1"/>
    <col min="267" max="267" width="9.7109375" style="3" customWidth="1"/>
    <col min="268" max="268" width="2.7109375" style="3" customWidth="1"/>
    <col min="269" max="269" width="10.7109375" style="3" bestFit="1" customWidth="1"/>
    <col min="270" max="270" width="3" style="3" customWidth="1"/>
    <col min="271" max="271" width="10" style="3" customWidth="1"/>
    <col min="272" max="272" width="4.7109375" style="3" customWidth="1"/>
    <col min="273" max="273" width="10.85546875" style="3" customWidth="1"/>
    <col min="274" max="274" width="4.85546875" style="3" customWidth="1"/>
    <col min="275" max="275" width="11.28515625" style="3" customWidth="1"/>
    <col min="276" max="276" width="4.42578125" style="3" customWidth="1"/>
    <col min="277" max="277" width="1.140625" style="3" customWidth="1"/>
    <col min="278" max="278" width="1.7109375" style="3" customWidth="1"/>
    <col min="279" max="512" width="9.28515625" style="3"/>
    <col min="513" max="514" width="3.85546875" style="3" customWidth="1"/>
    <col min="515" max="515" width="3" style="3" customWidth="1"/>
    <col min="516" max="516" width="1.85546875" style="3" customWidth="1"/>
    <col min="517" max="517" width="6.140625" style="3" customWidth="1"/>
    <col min="518" max="518" width="4.140625" style="3" customWidth="1"/>
    <col min="519" max="519" width="8.28515625" style="3" customWidth="1"/>
    <col min="520" max="520" width="4.85546875" style="3" customWidth="1"/>
    <col min="521" max="521" width="9.85546875" style="3" customWidth="1"/>
    <col min="522" max="522" width="5.85546875" style="3" customWidth="1"/>
    <col min="523" max="523" width="9.7109375" style="3" customWidth="1"/>
    <col min="524" max="524" width="2.7109375" style="3" customWidth="1"/>
    <col min="525" max="525" width="10.7109375" style="3" bestFit="1" customWidth="1"/>
    <col min="526" max="526" width="3" style="3" customWidth="1"/>
    <col min="527" max="527" width="10" style="3" customWidth="1"/>
    <col min="528" max="528" width="4.7109375" style="3" customWidth="1"/>
    <col min="529" max="529" width="10.85546875" style="3" customWidth="1"/>
    <col min="530" max="530" width="4.85546875" style="3" customWidth="1"/>
    <col min="531" max="531" width="11.28515625" style="3" customWidth="1"/>
    <col min="532" max="532" width="4.42578125" style="3" customWidth="1"/>
    <col min="533" max="533" width="1.140625" style="3" customWidth="1"/>
    <col min="534" max="534" width="1.7109375" style="3" customWidth="1"/>
    <col min="535" max="768" width="9.28515625" style="3"/>
    <col min="769" max="770" width="3.85546875" style="3" customWidth="1"/>
    <col min="771" max="771" width="3" style="3" customWidth="1"/>
    <col min="772" max="772" width="1.85546875" style="3" customWidth="1"/>
    <col min="773" max="773" width="6.140625" style="3" customWidth="1"/>
    <col min="774" max="774" width="4.140625" style="3" customWidth="1"/>
    <col min="775" max="775" width="8.28515625" style="3" customWidth="1"/>
    <col min="776" max="776" width="4.85546875" style="3" customWidth="1"/>
    <col min="777" max="777" width="9.85546875" style="3" customWidth="1"/>
    <col min="778" max="778" width="5.85546875" style="3" customWidth="1"/>
    <col min="779" max="779" width="9.7109375" style="3" customWidth="1"/>
    <col min="780" max="780" width="2.7109375" style="3" customWidth="1"/>
    <col min="781" max="781" width="10.7109375" style="3" bestFit="1" customWidth="1"/>
    <col min="782" max="782" width="3" style="3" customWidth="1"/>
    <col min="783" max="783" width="10" style="3" customWidth="1"/>
    <col min="784" max="784" width="4.7109375" style="3" customWidth="1"/>
    <col min="785" max="785" width="10.85546875" style="3" customWidth="1"/>
    <col min="786" max="786" width="4.85546875" style="3" customWidth="1"/>
    <col min="787" max="787" width="11.28515625" style="3" customWidth="1"/>
    <col min="788" max="788" width="4.42578125" style="3" customWidth="1"/>
    <col min="789" max="789" width="1.140625" style="3" customWidth="1"/>
    <col min="790" max="790" width="1.7109375" style="3" customWidth="1"/>
    <col min="791" max="1024" width="9.28515625" style="3"/>
    <col min="1025" max="1026" width="3.85546875" style="3" customWidth="1"/>
    <col min="1027" max="1027" width="3" style="3" customWidth="1"/>
    <col min="1028" max="1028" width="1.85546875" style="3" customWidth="1"/>
    <col min="1029" max="1029" width="6.140625" style="3" customWidth="1"/>
    <col min="1030" max="1030" width="4.140625" style="3" customWidth="1"/>
    <col min="1031" max="1031" width="8.28515625" style="3" customWidth="1"/>
    <col min="1032" max="1032" width="4.85546875" style="3" customWidth="1"/>
    <col min="1033" max="1033" width="9.85546875" style="3" customWidth="1"/>
    <col min="1034" max="1034" width="5.85546875" style="3" customWidth="1"/>
    <col min="1035" max="1035" width="9.7109375" style="3" customWidth="1"/>
    <col min="1036" max="1036" width="2.7109375" style="3" customWidth="1"/>
    <col min="1037" max="1037" width="10.7109375" style="3" bestFit="1" customWidth="1"/>
    <col min="1038" max="1038" width="3" style="3" customWidth="1"/>
    <col min="1039" max="1039" width="10" style="3" customWidth="1"/>
    <col min="1040" max="1040" width="4.7109375" style="3" customWidth="1"/>
    <col min="1041" max="1041" width="10.85546875" style="3" customWidth="1"/>
    <col min="1042" max="1042" width="4.85546875" style="3" customWidth="1"/>
    <col min="1043" max="1043" width="11.28515625" style="3" customWidth="1"/>
    <col min="1044" max="1044" width="4.42578125" style="3" customWidth="1"/>
    <col min="1045" max="1045" width="1.140625" style="3" customWidth="1"/>
    <col min="1046" max="1046" width="1.7109375" style="3" customWidth="1"/>
    <col min="1047" max="1280" width="9.28515625" style="3"/>
    <col min="1281" max="1282" width="3.85546875" style="3" customWidth="1"/>
    <col min="1283" max="1283" width="3" style="3" customWidth="1"/>
    <col min="1284" max="1284" width="1.85546875" style="3" customWidth="1"/>
    <col min="1285" max="1285" width="6.140625" style="3" customWidth="1"/>
    <col min="1286" max="1286" width="4.140625" style="3" customWidth="1"/>
    <col min="1287" max="1287" width="8.28515625" style="3" customWidth="1"/>
    <col min="1288" max="1288" width="4.85546875" style="3" customWidth="1"/>
    <col min="1289" max="1289" width="9.85546875" style="3" customWidth="1"/>
    <col min="1290" max="1290" width="5.85546875" style="3" customWidth="1"/>
    <col min="1291" max="1291" width="9.7109375" style="3" customWidth="1"/>
    <col min="1292" max="1292" width="2.7109375" style="3" customWidth="1"/>
    <col min="1293" max="1293" width="10.7109375" style="3" bestFit="1" customWidth="1"/>
    <col min="1294" max="1294" width="3" style="3" customWidth="1"/>
    <col min="1295" max="1295" width="10" style="3" customWidth="1"/>
    <col min="1296" max="1296" width="4.7109375" style="3" customWidth="1"/>
    <col min="1297" max="1297" width="10.85546875" style="3" customWidth="1"/>
    <col min="1298" max="1298" width="4.85546875" style="3" customWidth="1"/>
    <col min="1299" max="1299" width="11.28515625" style="3" customWidth="1"/>
    <col min="1300" max="1300" width="4.42578125" style="3" customWidth="1"/>
    <col min="1301" max="1301" width="1.140625" style="3" customWidth="1"/>
    <col min="1302" max="1302" width="1.7109375" style="3" customWidth="1"/>
    <col min="1303" max="1536" width="9.28515625" style="3"/>
    <col min="1537" max="1538" width="3.85546875" style="3" customWidth="1"/>
    <col min="1539" max="1539" width="3" style="3" customWidth="1"/>
    <col min="1540" max="1540" width="1.85546875" style="3" customWidth="1"/>
    <col min="1541" max="1541" width="6.140625" style="3" customWidth="1"/>
    <col min="1542" max="1542" width="4.140625" style="3" customWidth="1"/>
    <col min="1543" max="1543" width="8.28515625" style="3" customWidth="1"/>
    <col min="1544" max="1544" width="4.85546875" style="3" customWidth="1"/>
    <col min="1545" max="1545" width="9.85546875" style="3" customWidth="1"/>
    <col min="1546" max="1546" width="5.85546875" style="3" customWidth="1"/>
    <col min="1547" max="1547" width="9.7109375" style="3" customWidth="1"/>
    <col min="1548" max="1548" width="2.7109375" style="3" customWidth="1"/>
    <col min="1549" max="1549" width="10.7109375" style="3" bestFit="1" customWidth="1"/>
    <col min="1550" max="1550" width="3" style="3" customWidth="1"/>
    <col min="1551" max="1551" width="10" style="3" customWidth="1"/>
    <col min="1552" max="1552" width="4.7109375" style="3" customWidth="1"/>
    <col min="1553" max="1553" width="10.85546875" style="3" customWidth="1"/>
    <col min="1554" max="1554" width="4.85546875" style="3" customWidth="1"/>
    <col min="1555" max="1555" width="11.28515625" style="3" customWidth="1"/>
    <col min="1556" max="1556" width="4.42578125" style="3" customWidth="1"/>
    <col min="1557" max="1557" width="1.140625" style="3" customWidth="1"/>
    <col min="1558" max="1558" width="1.7109375" style="3" customWidth="1"/>
    <col min="1559" max="1792" width="9.28515625" style="3"/>
    <col min="1793" max="1794" width="3.85546875" style="3" customWidth="1"/>
    <col min="1795" max="1795" width="3" style="3" customWidth="1"/>
    <col min="1796" max="1796" width="1.85546875" style="3" customWidth="1"/>
    <col min="1797" max="1797" width="6.140625" style="3" customWidth="1"/>
    <col min="1798" max="1798" width="4.140625" style="3" customWidth="1"/>
    <col min="1799" max="1799" width="8.28515625" style="3" customWidth="1"/>
    <col min="1800" max="1800" width="4.85546875" style="3" customWidth="1"/>
    <col min="1801" max="1801" width="9.85546875" style="3" customWidth="1"/>
    <col min="1802" max="1802" width="5.85546875" style="3" customWidth="1"/>
    <col min="1803" max="1803" width="9.7109375" style="3" customWidth="1"/>
    <col min="1804" max="1804" width="2.7109375" style="3" customWidth="1"/>
    <col min="1805" max="1805" width="10.7109375" style="3" bestFit="1" customWidth="1"/>
    <col min="1806" max="1806" width="3" style="3" customWidth="1"/>
    <col min="1807" max="1807" width="10" style="3" customWidth="1"/>
    <col min="1808" max="1808" width="4.7109375" style="3" customWidth="1"/>
    <col min="1809" max="1809" width="10.85546875" style="3" customWidth="1"/>
    <col min="1810" max="1810" width="4.85546875" style="3" customWidth="1"/>
    <col min="1811" max="1811" width="11.28515625" style="3" customWidth="1"/>
    <col min="1812" max="1812" width="4.42578125" style="3" customWidth="1"/>
    <col min="1813" max="1813" width="1.140625" style="3" customWidth="1"/>
    <col min="1814" max="1814" width="1.7109375" style="3" customWidth="1"/>
    <col min="1815" max="2048" width="9.28515625" style="3"/>
    <col min="2049" max="2050" width="3.85546875" style="3" customWidth="1"/>
    <col min="2051" max="2051" width="3" style="3" customWidth="1"/>
    <col min="2052" max="2052" width="1.85546875" style="3" customWidth="1"/>
    <col min="2053" max="2053" width="6.140625" style="3" customWidth="1"/>
    <col min="2054" max="2054" width="4.140625" style="3" customWidth="1"/>
    <col min="2055" max="2055" width="8.28515625" style="3" customWidth="1"/>
    <col min="2056" max="2056" width="4.85546875" style="3" customWidth="1"/>
    <col min="2057" max="2057" width="9.85546875" style="3" customWidth="1"/>
    <col min="2058" max="2058" width="5.85546875" style="3" customWidth="1"/>
    <col min="2059" max="2059" width="9.7109375" style="3" customWidth="1"/>
    <col min="2060" max="2060" width="2.7109375" style="3" customWidth="1"/>
    <col min="2061" max="2061" width="10.7109375" style="3" bestFit="1" customWidth="1"/>
    <col min="2062" max="2062" width="3" style="3" customWidth="1"/>
    <col min="2063" max="2063" width="10" style="3" customWidth="1"/>
    <col min="2064" max="2064" width="4.7109375" style="3" customWidth="1"/>
    <col min="2065" max="2065" width="10.85546875" style="3" customWidth="1"/>
    <col min="2066" max="2066" width="4.85546875" style="3" customWidth="1"/>
    <col min="2067" max="2067" width="11.28515625" style="3" customWidth="1"/>
    <col min="2068" max="2068" width="4.42578125" style="3" customWidth="1"/>
    <col min="2069" max="2069" width="1.140625" style="3" customWidth="1"/>
    <col min="2070" max="2070" width="1.7109375" style="3" customWidth="1"/>
    <col min="2071" max="2304" width="9.28515625" style="3"/>
    <col min="2305" max="2306" width="3.85546875" style="3" customWidth="1"/>
    <col min="2307" max="2307" width="3" style="3" customWidth="1"/>
    <col min="2308" max="2308" width="1.85546875" style="3" customWidth="1"/>
    <col min="2309" max="2309" width="6.140625" style="3" customWidth="1"/>
    <col min="2310" max="2310" width="4.140625" style="3" customWidth="1"/>
    <col min="2311" max="2311" width="8.28515625" style="3" customWidth="1"/>
    <col min="2312" max="2312" width="4.85546875" style="3" customWidth="1"/>
    <col min="2313" max="2313" width="9.85546875" style="3" customWidth="1"/>
    <col min="2314" max="2314" width="5.85546875" style="3" customWidth="1"/>
    <col min="2315" max="2315" width="9.7109375" style="3" customWidth="1"/>
    <col min="2316" max="2316" width="2.7109375" style="3" customWidth="1"/>
    <col min="2317" max="2317" width="10.7109375" style="3" bestFit="1" customWidth="1"/>
    <col min="2318" max="2318" width="3" style="3" customWidth="1"/>
    <col min="2319" max="2319" width="10" style="3" customWidth="1"/>
    <col min="2320" max="2320" width="4.7109375" style="3" customWidth="1"/>
    <col min="2321" max="2321" width="10.85546875" style="3" customWidth="1"/>
    <col min="2322" max="2322" width="4.85546875" style="3" customWidth="1"/>
    <col min="2323" max="2323" width="11.28515625" style="3" customWidth="1"/>
    <col min="2324" max="2324" width="4.42578125" style="3" customWidth="1"/>
    <col min="2325" max="2325" width="1.140625" style="3" customWidth="1"/>
    <col min="2326" max="2326" width="1.7109375" style="3" customWidth="1"/>
    <col min="2327" max="2560" width="9.28515625" style="3"/>
    <col min="2561" max="2562" width="3.85546875" style="3" customWidth="1"/>
    <col min="2563" max="2563" width="3" style="3" customWidth="1"/>
    <col min="2564" max="2564" width="1.85546875" style="3" customWidth="1"/>
    <col min="2565" max="2565" width="6.140625" style="3" customWidth="1"/>
    <col min="2566" max="2566" width="4.140625" style="3" customWidth="1"/>
    <col min="2567" max="2567" width="8.28515625" style="3" customWidth="1"/>
    <col min="2568" max="2568" width="4.85546875" style="3" customWidth="1"/>
    <col min="2569" max="2569" width="9.85546875" style="3" customWidth="1"/>
    <col min="2570" max="2570" width="5.85546875" style="3" customWidth="1"/>
    <col min="2571" max="2571" width="9.7109375" style="3" customWidth="1"/>
    <col min="2572" max="2572" width="2.7109375" style="3" customWidth="1"/>
    <col min="2573" max="2573" width="10.7109375" style="3" bestFit="1" customWidth="1"/>
    <col min="2574" max="2574" width="3" style="3" customWidth="1"/>
    <col min="2575" max="2575" width="10" style="3" customWidth="1"/>
    <col min="2576" max="2576" width="4.7109375" style="3" customWidth="1"/>
    <col min="2577" max="2577" width="10.85546875" style="3" customWidth="1"/>
    <col min="2578" max="2578" width="4.85546875" style="3" customWidth="1"/>
    <col min="2579" max="2579" width="11.28515625" style="3" customWidth="1"/>
    <col min="2580" max="2580" width="4.42578125" style="3" customWidth="1"/>
    <col min="2581" max="2581" width="1.140625" style="3" customWidth="1"/>
    <col min="2582" max="2582" width="1.7109375" style="3" customWidth="1"/>
    <col min="2583" max="2816" width="9.28515625" style="3"/>
    <col min="2817" max="2818" width="3.85546875" style="3" customWidth="1"/>
    <col min="2819" max="2819" width="3" style="3" customWidth="1"/>
    <col min="2820" max="2820" width="1.85546875" style="3" customWidth="1"/>
    <col min="2821" max="2821" width="6.140625" style="3" customWidth="1"/>
    <col min="2822" max="2822" width="4.140625" style="3" customWidth="1"/>
    <col min="2823" max="2823" width="8.28515625" style="3" customWidth="1"/>
    <col min="2824" max="2824" width="4.85546875" style="3" customWidth="1"/>
    <col min="2825" max="2825" width="9.85546875" style="3" customWidth="1"/>
    <col min="2826" max="2826" width="5.85546875" style="3" customWidth="1"/>
    <col min="2827" max="2827" width="9.7109375" style="3" customWidth="1"/>
    <col min="2828" max="2828" width="2.7109375" style="3" customWidth="1"/>
    <col min="2829" max="2829" width="10.7109375" style="3" bestFit="1" customWidth="1"/>
    <col min="2830" max="2830" width="3" style="3" customWidth="1"/>
    <col min="2831" max="2831" width="10" style="3" customWidth="1"/>
    <col min="2832" max="2832" width="4.7109375" style="3" customWidth="1"/>
    <col min="2833" max="2833" width="10.85546875" style="3" customWidth="1"/>
    <col min="2834" max="2834" width="4.85546875" style="3" customWidth="1"/>
    <col min="2835" max="2835" width="11.28515625" style="3" customWidth="1"/>
    <col min="2836" max="2836" width="4.42578125" style="3" customWidth="1"/>
    <col min="2837" max="2837" width="1.140625" style="3" customWidth="1"/>
    <col min="2838" max="2838" width="1.7109375" style="3" customWidth="1"/>
    <col min="2839" max="3072" width="9.28515625" style="3"/>
    <col min="3073" max="3074" width="3.85546875" style="3" customWidth="1"/>
    <col min="3075" max="3075" width="3" style="3" customWidth="1"/>
    <col min="3076" max="3076" width="1.85546875" style="3" customWidth="1"/>
    <col min="3077" max="3077" width="6.140625" style="3" customWidth="1"/>
    <col min="3078" max="3078" width="4.140625" style="3" customWidth="1"/>
    <col min="3079" max="3079" width="8.28515625" style="3" customWidth="1"/>
    <col min="3080" max="3080" width="4.85546875" style="3" customWidth="1"/>
    <col min="3081" max="3081" width="9.85546875" style="3" customWidth="1"/>
    <col min="3082" max="3082" width="5.85546875" style="3" customWidth="1"/>
    <col min="3083" max="3083" width="9.7109375" style="3" customWidth="1"/>
    <col min="3084" max="3084" width="2.7109375" style="3" customWidth="1"/>
    <col min="3085" max="3085" width="10.7109375" style="3" bestFit="1" customWidth="1"/>
    <col min="3086" max="3086" width="3" style="3" customWidth="1"/>
    <col min="3087" max="3087" width="10" style="3" customWidth="1"/>
    <col min="3088" max="3088" width="4.7109375" style="3" customWidth="1"/>
    <col min="3089" max="3089" width="10.85546875" style="3" customWidth="1"/>
    <col min="3090" max="3090" width="4.85546875" style="3" customWidth="1"/>
    <col min="3091" max="3091" width="11.28515625" style="3" customWidth="1"/>
    <col min="3092" max="3092" width="4.42578125" style="3" customWidth="1"/>
    <col min="3093" max="3093" width="1.140625" style="3" customWidth="1"/>
    <col min="3094" max="3094" width="1.7109375" style="3" customWidth="1"/>
    <col min="3095" max="3328" width="9.28515625" style="3"/>
    <col min="3329" max="3330" width="3.85546875" style="3" customWidth="1"/>
    <col min="3331" max="3331" width="3" style="3" customWidth="1"/>
    <col min="3332" max="3332" width="1.85546875" style="3" customWidth="1"/>
    <col min="3333" max="3333" width="6.140625" style="3" customWidth="1"/>
    <col min="3334" max="3334" width="4.140625" style="3" customWidth="1"/>
    <col min="3335" max="3335" width="8.28515625" style="3" customWidth="1"/>
    <col min="3336" max="3336" width="4.85546875" style="3" customWidth="1"/>
    <col min="3337" max="3337" width="9.85546875" style="3" customWidth="1"/>
    <col min="3338" max="3338" width="5.85546875" style="3" customWidth="1"/>
    <col min="3339" max="3339" width="9.7109375" style="3" customWidth="1"/>
    <col min="3340" max="3340" width="2.7109375" style="3" customWidth="1"/>
    <col min="3341" max="3341" width="10.7109375" style="3" bestFit="1" customWidth="1"/>
    <col min="3342" max="3342" width="3" style="3" customWidth="1"/>
    <col min="3343" max="3343" width="10" style="3" customWidth="1"/>
    <col min="3344" max="3344" width="4.7109375" style="3" customWidth="1"/>
    <col min="3345" max="3345" width="10.85546875" style="3" customWidth="1"/>
    <col min="3346" max="3346" width="4.85546875" style="3" customWidth="1"/>
    <col min="3347" max="3347" width="11.28515625" style="3" customWidth="1"/>
    <col min="3348" max="3348" width="4.42578125" style="3" customWidth="1"/>
    <col min="3349" max="3349" width="1.140625" style="3" customWidth="1"/>
    <col min="3350" max="3350" width="1.7109375" style="3" customWidth="1"/>
    <col min="3351" max="3584" width="9.28515625" style="3"/>
    <col min="3585" max="3586" width="3.85546875" style="3" customWidth="1"/>
    <col min="3587" max="3587" width="3" style="3" customWidth="1"/>
    <col min="3588" max="3588" width="1.85546875" style="3" customWidth="1"/>
    <col min="3589" max="3589" width="6.140625" style="3" customWidth="1"/>
    <col min="3590" max="3590" width="4.140625" style="3" customWidth="1"/>
    <col min="3591" max="3591" width="8.28515625" style="3" customWidth="1"/>
    <col min="3592" max="3592" width="4.85546875" style="3" customWidth="1"/>
    <col min="3593" max="3593" width="9.85546875" style="3" customWidth="1"/>
    <col min="3594" max="3594" width="5.85546875" style="3" customWidth="1"/>
    <col min="3595" max="3595" width="9.7109375" style="3" customWidth="1"/>
    <col min="3596" max="3596" width="2.7109375" style="3" customWidth="1"/>
    <col min="3597" max="3597" width="10.7109375" style="3" bestFit="1" customWidth="1"/>
    <col min="3598" max="3598" width="3" style="3" customWidth="1"/>
    <col min="3599" max="3599" width="10" style="3" customWidth="1"/>
    <col min="3600" max="3600" width="4.7109375" style="3" customWidth="1"/>
    <col min="3601" max="3601" width="10.85546875" style="3" customWidth="1"/>
    <col min="3602" max="3602" width="4.85546875" style="3" customWidth="1"/>
    <col min="3603" max="3603" width="11.28515625" style="3" customWidth="1"/>
    <col min="3604" max="3604" width="4.42578125" style="3" customWidth="1"/>
    <col min="3605" max="3605" width="1.140625" style="3" customWidth="1"/>
    <col min="3606" max="3606" width="1.7109375" style="3" customWidth="1"/>
    <col min="3607" max="3840" width="9.28515625" style="3"/>
    <col min="3841" max="3842" width="3.85546875" style="3" customWidth="1"/>
    <col min="3843" max="3843" width="3" style="3" customWidth="1"/>
    <col min="3844" max="3844" width="1.85546875" style="3" customWidth="1"/>
    <col min="3845" max="3845" width="6.140625" style="3" customWidth="1"/>
    <col min="3846" max="3846" width="4.140625" style="3" customWidth="1"/>
    <col min="3847" max="3847" width="8.28515625" style="3" customWidth="1"/>
    <col min="3848" max="3848" width="4.85546875" style="3" customWidth="1"/>
    <col min="3849" max="3849" width="9.85546875" style="3" customWidth="1"/>
    <col min="3850" max="3850" width="5.85546875" style="3" customWidth="1"/>
    <col min="3851" max="3851" width="9.7109375" style="3" customWidth="1"/>
    <col min="3852" max="3852" width="2.7109375" style="3" customWidth="1"/>
    <col min="3853" max="3853" width="10.7109375" style="3" bestFit="1" customWidth="1"/>
    <col min="3854" max="3854" width="3" style="3" customWidth="1"/>
    <col min="3855" max="3855" width="10" style="3" customWidth="1"/>
    <col min="3856" max="3856" width="4.7109375" style="3" customWidth="1"/>
    <col min="3857" max="3857" width="10.85546875" style="3" customWidth="1"/>
    <col min="3858" max="3858" width="4.85546875" style="3" customWidth="1"/>
    <col min="3859" max="3859" width="11.28515625" style="3" customWidth="1"/>
    <col min="3860" max="3860" width="4.42578125" style="3" customWidth="1"/>
    <col min="3861" max="3861" width="1.140625" style="3" customWidth="1"/>
    <col min="3862" max="3862" width="1.7109375" style="3" customWidth="1"/>
    <col min="3863" max="4096" width="9.28515625" style="3"/>
    <col min="4097" max="4098" width="3.85546875" style="3" customWidth="1"/>
    <col min="4099" max="4099" width="3" style="3" customWidth="1"/>
    <col min="4100" max="4100" width="1.85546875" style="3" customWidth="1"/>
    <col min="4101" max="4101" width="6.140625" style="3" customWidth="1"/>
    <col min="4102" max="4102" width="4.140625" style="3" customWidth="1"/>
    <col min="4103" max="4103" width="8.28515625" style="3" customWidth="1"/>
    <col min="4104" max="4104" width="4.85546875" style="3" customWidth="1"/>
    <col min="4105" max="4105" width="9.85546875" style="3" customWidth="1"/>
    <col min="4106" max="4106" width="5.85546875" style="3" customWidth="1"/>
    <col min="4107" max="4107" width="9.7109375" style="3" customWidth="1"/>
    <col min="4108" max="4108" width="2.7109375" style="3" customWidth="1"/>
    <col min="4109" max="4109" width="10.7109375" style="3" bestFit="1" customWidth="1"/>
    <col min="4110" max="4110" width="3" style="3" customWidth="1"/>
    <col min="4111" max="4111" width="10" style="3" customWidth="1"/>
    <col min="4112" max="4112" width="4.7109375" style="3" customWidth="1"/>
    <col min="4113" max="4113" width="10.85546875" style="3" customWidth="1"/>
    <col min="4114" max="4114" width="4.85546875" style="3" customWidth="1"/>
    <col min="4115" max="4115" width="11.28515625" style="3" customWidth="1"/>
    <col min="4116" max="4116" width="4.42578125" style="3" customWidth="1"/>
    <col min="4117" max="4117" width="1.140625" style="3" customWidth="1"/>
    <col min="4118" max="4118" width="1.7109375" style="3" customWidth="1"/>
    <col min="4119" max="4352" width="9.28515625" style="3"/>
    <col min="4353" max="4354" width="3.85546875" style="3" customWidth="1"/>
    <col min="4355" max="4355" width="3" style="3" customWidth="1"/>
    <col min="4356" max="4356" width="1.85546875" style="3" customWidth="1"/>
    <col min="4357" max="4357" width="6.140625" style="3" customWidth="1"/>
    <col min="4358" max="4358" width="4.140625" style="3" customWidth="1"/>
    <col min="4359" max="4359" width="8.28515625" style="3" customWidth="1"/>
    <col min="4360" max="4360" width="4.85546875" style="3" customWidth="1"/>
    <col min="4361" max="4361" width="9.85546875" style="3" customWidth="1"/>
    <col min="4362" max="4362" width="5.85546875" style="3" customWidth="1"/>
    <col min="4363" max="4363" width="9.7109375" style="3" customWidth="1"/>
    <col min="4364" max="4364" width="2.7109375" style="3" customWidth="1"/>
    <col min="4365" max="4365" width="10.7109375" style="3" bestFit="1" customWidth="1"/>
    <col min="4366" max="4366" width="3" style="3" customWidth="1"/>
    <col min="4367" max="4367" width="10" style="3" customWidth="1"/>
    <col min="4368" max="4368" width="4.7109375" style="3" customWidth="1"/>
    <col min="4369" max="4369" width="10.85546875" style="3" customWidth="1"/>
    <col min="4370" max="4370" width="4.85546875" style="3" customWidth="1"/>
    <col min="4371" max="4371" width="11.28515625" style="3" customWidth="1"/>
    <col min="4372" max="4372" width="4.42578125" style="3" customWidth="1"/>
    <col min="4373" max="4373" width="1.140625" style="3" customWidth="1"/>
    <col min="4374" max="4374" width="1.7109375" style="3" customWidth="1"/>
    <col min="4375" max="4608" width="9.28515625" style="3"/>
    <col min="4609" max="4610" width="3.85546875" style="3" customWidth="1"/>
    <col min="4611" max="4611" width="3" style="3" customWidth="1"/>
    <col min="4612" max="4612" width="1.85546875" style="3" customWidth="1"/>
    <col min="4613" max="4613" width="6.140625" style="3" customWidth="1"/>
    <col min="4614" max="4614" width="4.140625" style="3" customWidth="1"/>
    <col min="4615" max="4615" width="8.28515625" style="3" customWidth="1"/>
    <col min="4616" max="4616" width="4.85546875" style="3" customWidth="1"/>
    <col min="4617" max="4617" width="9.85546875" style="3" customWidth="1"/>
    <col min="4618" max="4618" width="5.85546875" style="3" customWidth="1"/>
    <col min="4619" max="4619" width="9.7109375" style="3" customWidth="1"/>
    <col min="4620" max="4620" width="2.7109375" style="3" customWidth="1"/>
    <col min="4621" max="4621" width="10.7109375" style="3" bestFit="1" customWidth="1"/>
    <col min="4622" max="4622" width="3" style="3" customWidth="1"/>
    <col min="4623" max="4623" width="10" style="3" customWidth="1"/>
    <col min="4624" max="4624" width="4.7109375" style="3" customWidth="1"/>
    <col min="4625" max="4625" width="10.85546875" style="3" customWidth="1"/>
    <col min="4626" max="4626" width="4.85546875" style="3" customWidth="1"/>
    <col min="4627" max="4627" width="11.28515625" style="3" customWidth="1"/>
    <col min="4628" max="4628" width="4.42578125" style="3" customWidth="1"/>
    <col min="4629" max="4629" width="1.140625" style="3" customWidth="1"/>
    <col min="4630" max="4630" width="1.7109375" style="3" customWidth="1"/>
    <col min="4631" max="4864" width="9.28515625" style="3"/>
    <col min="4865" max="4866" width="3.85546875" style="3" customWidth="1"/>
    <col min="4867" max="4867" width="3" style="3" customWidth="1"/>
    <col min="4868" max="4868" width="1.85546875" style="3" customWidth="1"/>
    <col min="4869" max="4869" width="6.140625" style="3" customWidth="1"/>
    <col min="4870" max="4870" width="4.140625" style="3" customWidth="1"/>
    <col min="4871" max="4871" width="8.28515625" style="3" customWidth="1"/>
    <col min="4872" max="4872" width="4.85546875" style="3" customWidth="1"/>
    <col min="4873" max="4873" width="9.85546875" style="3" customWidth="1"/>
    <col min="4874" max="4874" width="5.85546875" style="3" customWidth="1"/>
    <col min="4875" max="4875" width="9.7109375" style="3" customWidth="1"/>
    <col min="4876" max="4876" width="2.7109375" style="3" customWidth="1"/>
    <col min="4877" max="4877" width="10.7109375" style="3" bestFit="1" customWidth="1"/>
    <col min="4878" max="4878" width="3" style="3" customWidth="1"/>
    <col min="4879" max="4879" width="10" style="3" customWidth="1"/>
    <col min="4880" max="4880" width="4.7109375" style="3" customWidth="1"/>
    <col min="4881" max="4881" width="10.85546875" style="3" customWidth="1"/>
    <col min="4882" max="4882" width="4.85546875" style="3" customWidth="1"/>
    <col min="4883" max="4883" width="11.28515625" style="3" customWidth="1"/>
    <col min="4884" max="4884" width="4.42578125" style="3" customWidth="1"/>
    <col min="4885" max="4885" width="1.140625" style="3" customWidth="1"/>
    <col min="4886" max="4886" width="1.7109375" style="3" customWidth="1"/>
    <col min="4887" max="5120" width="9.28515625" style="3"/>
    <col min="5121" max="5122" width="3.85546875" style="3" customWidth="1"/>
    <col min="5123" max="5123" width="3" style="3" customWidth="1"/>
    <col min="5124" max="5124" width="1.85546875" style="3" customWidth="1"/>
    <col min="5125" max="5125" width="6.140625" style="3" customWidth="1"/>
    <col min="5126" max="5126" width="4.140625" style="3" customWidth="1"/>
    <col min="5127" max="5127" width="8.28515625" style="3" customWidth="1"/>
    <col min="5128" max="5128" width="4.85546875" style="3" customWidth="1"/>
    <col min="5129" max="5129" width="9.85546875" style="3" customWidth="1"/>
    <col min="5130" max="5130" width="5.85546875" style="3" customWidth="1"/>
    <col min="5131" max="5131" width="9.7109375" style="3" customWidth="1"/>
    <col min="5132" max="5132" width="2.7109375" style="3" customWidth="1"/>
    <col min="5133" max="5133" width="10.7109375" style="3" bestFit="1" customWidth="1"/>
    <col min="5134" max="5134" width="3" style="3" customWidth="1"/>
    <col min="5135" max="5135" width="10" style="3" customWidth="1"/>
    <col min="5136" max="5136" width="4.7109375" style="3" customWidth="1"/>
    <col min="5137" max="5137" width="10.85546875" style="3" customWidth="1"/>
    <col min="5138" max="5138" width="4.85546875" style="3" customWidth="1"/>
    <col min="5139" max="5139" width="11.28515625" style="3" customWidth="1"/>
    <col min="5140" max="5140" width="4.42578125" style="3" customWidth="1"/>
    <col min="5141" max="5141" width="1.140625" style="3" customWidth="1"/>
    <col min="5142" max="5142" width="1.7109375" style="3" customWidth="1"/>
    <col min="5143" max="5376" width="9.28515625" style="3"/>
    <col min="5377" max="5378" width="3.85546875" style="3" customWidth="1"/>
    <col min="5379" max="5379" width="3" style="3" customWidth="1"/>
    <col min="5380" max="5380" width="1.85546875" style="3" customWidth="1"/>
    <col min="5381" max="5381" width="6.140625" style="3" customWidth="1"/>
    <col min="5382" max="5382" width="4.140625" style="3" customWidth="1"/>
    <col min="5383" max="5383" width="8.28515625" style="3" customWidth="1"/>
    <col min="5384" max="5384" width="4.85546875" style="3" customWidth="1"/>
    <col min="5385" max="5385" width="9.85546875" style="3" customWidth="1"/>
    <col min="5386" max="5386" width="5.85546875" style="3" customWidth="1"/>
    <col min="5387" max="5387" width="9.7109375" style="3" customWidth="1"/>
    <col min="5388" max="5388" width="2.7109375" style="3" customWidth="1"/>
    <col min="5389" max="5389" width="10.7109375" style="3" bestFit="1" customWidth="1"/>
    <col min="5390" max="5390" width="3" style="3" customWidth="1"/>
    <col min="5391" max="5391" width="10" style="3" customWidth="1"/>
    <col min="5392" max="5392" width="4.7109375" style="3" customWidth="1"/>
    <col min="5393" max="5393" width="10.85546875" style="3" customWidth="1"/>
    <col min="5394" max="5394" width="4.85546875" style="3" customWidth="1"/>
    <col min="5395" max="5395" width="11.28515625" style="3" customWidth="1"/>
    <col min="5396" max="5396" width="4.42578125" style="3" customWidth="1"/>
    <col min="5397" max="5397" width="1.140625" style="3" customWidth="1"/>
    <col min="5398" max="5398" width="1.7109375" style="3" customWidth="1"/>
    <col min="5399" max="5632" width="9.28515625" style="3"/>
    <col min="5633" max="5634" width="3.85546875" style="3" customWidth="1"/>
    <col min="5635" max="5635" width="3" style="3" customWidth="1"/>
    <col min="5636" max="5636" width="1.85546875" style="3" customWidth="1"/>
    <col min="5637" max="5637" width="6.140625" style="3" customWidth="1"/>
    <col min="5638" max="5638" width="4.140625" style="3" customWidth="1"/>
    <col min="5639" max="5639" width="8.28515625" style="3" customWidth="1"/>
    <col min="5640" max="5640" width="4.85546875" style="3" customWidth="1"/>
    <col min="5641" max="5641" width="9.85546875" style="3" customWidth="1"/>
    <col min="5642" max="5642" width="5.85546875" style="3" customWidth="1"/>
    <col min="5643" max="5643" width="9.7109375" style="3" customWidth="1"/>
    <col min="5644" max="5644" width="2.7109375" style="3" customWidth="1"/>
    <col min="5645" max="5645" width="10.7109375" style="3" bestFit="1" customWidth="1"/>
    <col min="5646" max="5646" width="3" style="3" customWidth="1"/>
    <col min="5647" max="5647" width="10" style="3" customWidth="1"/>
    <col min="5648" max="5648" width="4.7109375" style="3" customWidth="1"/>
    <col min="5649" max="5649" width="10.85546875" style="3" customWidth="1"/>
    <col min="5650" max="5650" width="4.85546875" style="3" customWidth="1"/>
    <col min="5651" max="5651" width="11.28515625" style="3" customWidth="1"/>
    <col min="5652" max="5652" width="4.42578125" style="3" customWidth="1"/>
    <col min="5653" max="5653" width="1.140625" style="3" customWidth="1"/>
    <col min="5654" max="5654" width="1.7109375" style="3" customWidth="1"/>
    <col min="5655" max="5888" width="9.28515625" style="3"/>
    <col min="5889" max="5890" width="3.85546875" style="3" customWidth="1"/>
    <col min="5891" max="5891" width="3" style="3" customWidth="1"/>
    <col min="5892" max="5892" width="1.85546875" style="3" customWidth="1"/>
    <col min="5893" max="5893" width="6.140625" style="3" customWidth="1"/>
    <col min="5894" max="5894" width="4.140625" style="3" customWidth="1"/>
    <col min="5895" max="5895" width="8.28515625" style="3" customWidth="1"/>
    <col min="5896" max="5896" width="4.85546875" style="3" customWidth="1"/>
    <col min="5897" max="5897" width="9.85546875" style="3" customWidth="1"/>
    <col min="5898" max="5898" width="5.85546875" style="3" customWidth="1"/>
    <col min="5899" max="5899" width="9.7109375" style="3" customWidth="1"/>
    <col min="5900" max="5900" width="2.7109375" style="3" customWidth="1"/>
    <col min="5901" max="5901" width="10.7109375" style="3" bestFit="1" customWidth="1"/>
    <col min="5902" max="5902" width="3" style="3" customWidth="1"/>
    <col min="5903" max="5903" width="10" style="3" customWidth="1"/>
    <col min="5904" max="5904" width="4.7109375" style="3" customWidth="1"/>
    <col min="5905" max="5905" width="10.85546875" style="3" customWidth="1"/>
    <col min="5906" max="5906" width="4.85546875" style="3" customWidth="1"/>
    <col min="5907" max="5907" width="11.28515625" style="3" customWidth="1"/>
    <col min="5908" max="5908" width="4.42578125" style="3" customWidth="1"/>
    <col min="5909" max="5909" width="1.140625" style="3" customWidth="1"/>
    <col min="5910" max="5910" width="1.7109375" style="3" customWidth="1"/>
    <col min="5911" max="6144" width="9.28515625" style="3"/>
    <col min="6145" max="6146" width="3.85546875" style="3" customWidth="1"/>
    <col min="6147" max="6147" width="3" style="3" customWidth="1"/>
    <col min="6148" max="6148" width="1.85546875" style="3" customWidth="1"/>
    <col min="6149" max="6149" width="6.140625" style="3" customWidth="1"/>
    <col min="6150" max="6150" width="4.140625" style="3" customWidth="1"/>
    <col min="6151" max="6151" width="8.28515625" style="3" customWidth="1"/>
    <col min="6152" max="6152" width="4.85546875" style="3" customWidth="1"/>
    <col min="6153" max="6153" width="9.85546875" style="3" customWidth="1"/>
    <col min="6154" max="6154" width="5.85546875" style="3" customWidth="1"/>
    <col min="6155" max="6155" width="9.7109375" style="3" customWidth="1"/>
    <col min="6156" max="6156" width="2.7109375" style="3" customWidth="1"/>
    <col min="6157" max="6157" width="10.7109375" style="3" bestFit="1" customWidth="1"/>
    <col min="6158" max="6158" width="3" style="3" customWidth="1"/>
    <col min="6159" max="6159" width="10" style="3" customWidth="1"/>
    <col min="6160" max="6160" width="4.7109375" style="3" customWidth="1"/>
    <col min="6161" max="6161" width="10.85546875" style="3" customWidth="1"/>
    <col min="6162" max="6162" width="4.85546875" style="3" customWidth="1"/>
    <col min="6163" max="6163" width="11.28515625" style="3" customWidth="1"/>
    <col min="6164" max="6164" width="4.42578125" style="3" customWidth="1"/>
    <col min="6165" max="6165" width="1.140625" style="3" customWidth="1"/>
    <col min="6166" max="6166" width="1.7109375" style="3" customWidth="1"/>
    <col min="6167" max="6400" width="9.28515625" style="3"/>
    <col min="6401" max="6402" width="3.85546875" style="3" customWidth="1"/>
    <col min="6403" max="6403" width="3" style="3" customWidth="1"/>
    <col min="6404" max="6404" width="1.85546875" style="3" customWidth="1"/>
    <col min="6405" max="6405" width="6.140625" style="3" customWidth="1"/>
    <col min="6406" max="6406" width="4.140625" style="3" customWidth="1"/>
    <col min="6407" max="6407" width="8.28515625" style="3" customWidth="1"/>
    <col min="6408" max="6408" width="4.85546875" style="3" customWidth="1"/>
    <col min="6409" max="6409" width="9.85546875" style="3" customWidth="1"/>
    <col min="6410" max="6410" width="5.85546875" style="3" customWidth="1"/>
    <col min="6411" max="6411" width="9.7109375" style="3" customWidth="1"/>
    <col min="6412" max="6412" width="2.7109375" style="3" customWidth="1"/>
    <col min="6413" max="6413" width="10.7109375" style="3" bestFit="1" customWidth="1"/>
    <col min="6414" max="6414" width="3" style="3" customWidth="1"/>
    <col min="6415" max="6415" width="10" style="3" customWidth="1"/>
    <col min="6416" max="6416" width="4.7109375" style="3" customWidth="1"/>
    <col min="6417" max="6417" width="10.85546875" style="3" customWidth="1"/>
    <col min="6418" max="6418" width="4.85546875" style="3" customWidth="1"/>
    <col min="6419" max="6419" width="11.28515625" style="3" customWidth="1"/>
    <col min="6420" max="6420" width="4.42578125" style="3" customWidth="1"/>
    <col min="6421" max="6421" width="1.140625" style="3" customWidth="1"/>
    <col min="6422" max="6422" width="1.7109375" style="3" customWidth="1"/>
    <col min="6423" max="6656" width="9.28515625" style="3"/>
    <col min="6657" max="6658" width="3.85546875" style="3" customWidth="1"/>
    <col min="6659" max="6659" width="3" style="3" customWidth="1"/>
    <col min="6660" max="6660" width="1.85546875" style="3" customWidth="1"/>
    <col min="6661" max="6661" width="6.140625" style="3" customWidth="1"/>
    <col min="6662" max="6662" width="4.140625" style="3" customWidth="1"/>
    <col min="6663" max="6663" width="8.28515625" style="3" customWidth="1"/>
    <col min="6664" max="6664" width="4.85546875" style="3" customWidth="1"/>
    <col min="6665" max="6665" width="9.85546875" style="3" customWidth="1"/>
    <col min="6666" max="6666" width="5.85546875" style="3" customWidth="1"/>
    <col min="6667" max="6667" width="9.7109375" style="3" customWidth="1"/>
    <col min="6668" max="6668" width="2.7109375" style="3" customWidth="1"/>
    <col min="6669" max="6669" width="10.7109375" style="3" bestFit="1" customWidth="1"/>
    <col min="6670" max="6670" width="3" style="3" customWidth="1"/>
    <col min="6671" max="6671" width="10" style="3" customWidth="1"/>
    <col min="6672" max="6672" width="4.7109375" style="3" customWidth="1"/>
    <col min="6673" max="6673" width="10.85546875" style="3" customWidth="1"/>
    <col min="6674" max="6674" width="4.85546875" style="3" customWidth="1"/>
    <col min="6675" max="6675" width="11.28515625" style="3" customWidth="1"/>
    <col min="6676" max="6676" width="4.42578125" style="3" customWidth="1"/>
    <col min="6677" max="6677" width="1.140625" style="3" customWidth="1"/>
    <col min="6678" max="6678" width="1.7109375" style="3" customWidth="1"/>
    <col min="6679" max="6912" width="9.28515625" style="3"/>
    <col min="6913" max="6914" width="3.85546875" style="3" customWidth="1"/>
    <col min="6915" max="6915" width="3" style="3" customWidth="1"/>
    <col min="6916" max="6916" width="1.85546875" style="3" customWidth="1"/>
    <col min="6917" max="6917" width="6.140625" style="3" customWidth="1"/>
    <col min="6918" max="6918" width="4.140625" style="3" customWidth="1"/>
    <col min="6919" max="6919" width="8.28515625" style="3" customWidth="1"/>
    <col min="6920" max="6920" width="4.85546875" style="3" customWidth="1"/>
    <col min="6921" max="6921" width="9.85546875" style="3" customWidth="1"/>
    <col min="6922" max="6922" width="5.85546875" style="3" customWidth="1"/>
    <col min="6923" max="6923" width="9.7109375" style="3" customWidth="1"/>
    <col min="6924" max="6924" width="2.7109375" style="3" customWidth="1"/>
    <col min="6925" max="6925" width="10.7109375" style="3" bestFit="1" customWidth="1"/>
    <col min="6926" max="6926" width="3" style="3" customWidth="1"/>
    <col min="6927" max="6927" width="10" style="3" customWidth="1"/>
    <col min="6928" max="6928" width="4.7109375" style="3" customWidth="1"/>
    <col min="6929" max="6929" width="10.85546875" style="3" customWidth="1"/>
    <col min="6930" max="6930" width="4.85546875" style="3" customWidth="1"/>
    <col min="6931" max="6931" width="11.28515625" style="3" customWidth="1"/>
    <col min="6932" max="6932" width="4.42578125" style="3" customWidth="1"/>
    <col min="6933" max="6933" width="1.140625" style="3" customWidth="1"/>
    <col min="6934" max="6934" width="1.7109375" style="3" customWidth="1"/>
    <col min="6935" max="7168" width="9.28515625" style="3"/>
    <col min="7169" max="7170" width="3.85546875" style="3" customWidth="1"/>
    <col min="7171" max="7171" width="3" style="3" customWidth="1"/>
    <col min="7172" max="7172" width="1.85546875" style="3" customWidth="1"/>
    <col min="7173" max="7173" width="6.140625" style="3" customWidth="1"/>
    <col min="7174" max="7174" width="4.140625" style="3" customWidth="1"/>
    <col min="7175" max="7175" width="8.28515625" style="3" customWidth="1"/>
    <col min="7176" max="7176" width="4.85546875" style="3" customWidth="1"/>
    <col min="7177" max="7177" width="9.85546875" style="3" customWidth="1"/>
    <col min="7178" max="7178" width="5.85546875" style="3" customWidth="1"/>
    <col min="7179" max="7179" width="9.7109375" style="3" customWidth="1"/>
    <col min="7180" max="7180" width="2.7109375" style="3" customWidth="1"/>
    <col min="7181" max="7181" width="10.7109375" style="3" bestFit="1" customWidth="1"/>
    <col min="7182" max="7182" width="3" style="3" customWidth="1"/>
    <col min="7183" max="7183" width="10" style="3" customWidth="1"/>
    <col min="7184" max="7184" width="4.7109375" style="3" customWidth="1"/>
    <col min="7185" max="7185" width="10.85546875" style="3" customWidth="1"/>
    <col min="7186" max="7186" width="4.85546875" style="3" customWidth="1"/>
    <col min="7187" max="7187" width="11.28515625" style="3" customWidth="1"/>
    <col min="7188" max="7188" width="4.42578125" style="3" customWidth="1"/>
    <col min="7189" max="7189" width="1.140625" style="3" customWidth="1"/>
    <col min="7190" max="7190" width="1.7109375" style="3" customWidth="1"/>
    <col min="7191" max="7424" width="9.28515625" style="3"/>
    <col min="7425" max="7426" width="3.85546875" style="3" customWidth="1"/>
    <col min="7427" max="7427" width="3" style="3" customWidth="1"/>
    <col min="7428" max="7428" width="1.85546875" style="3" customWidth="1"/>
    <col min="7429" max="7429" width="6.140625" style="3" customWidth="1"/>
    <col min="7430" max="7430" width="4.140625" style="3" customWidth="1"/>
    <col min="7431" max="7431" width="8.28515625" style="3" customWidth="1"/>
    <col min="7432" max="7432" width="4.85546875" style="3" customWidth="1"/>
    <col min="7433" max="7433" width="9.85546875" style="3" customWidth="1"/>
    <col min="7434" max="7434" width="5.85546875" style="3" customWidth="1"/>
    <col min="7435" max="7435" width="9.7109375" style="3" customWidth="1"/>
    <col min="7436" max="7436" width="2.7109375" style="3" customWidth="1"/>
    <col min="7437" max="7437" width="10.7109375" style="3" bestFit="1" customWidth="1"/>
    <col min="7438" max="7438" width="3" style="3" customWidth="1"/>
    <col min="7439" max="7439" width="10" style="3" customWidth="1"/>
    <col min="7440" max="7440" width="4.7109375" style="3" customWidth="1"/>
    <col min="7441" max="7441" width="10.85546875" style="3" customWidth="1"/>
    <col min="7442" max="7442" width="4.85546875" style="3" customWidth="1"/>
    <col min="7443" max="7443" width="11.28515625" style="3" customWidth="1"/>
    <col min="7444" max="7444" width="4.42578125" style="3" customWidth="1"/>
    <col min="7445" max="7445" width="1.140625" style="3" customWidth="1"/>
    <col min="7446" max="7446" width="1.7109375" style="3" customWidth="1"/>
    <col min="7447" max="7680" width="9.28515625" style="3"/>
    <col min="7681" max="7682" width="3.85546875" style="3" customWidth="1"/>
    <col min="7683" max="7683" width="3" style="3" customWidth="1"/>
    <col min="7684" max="7684" width="1.85546875" style="3" customWidth="1"/>
    <col min="7685" max="7685" width="6.140625" style="3" customWidth="1"/>
    <col min="7686" max="7686" width="4.140625" style="3" customWidth="1"/>
    <col min="7687" max="7687" width="8.28515625" style="3" customWidth="1"/>
    <col min="7688" max="7688" width="4.85546875" style="3" customWidth="1"/>
    <col min="7689" max="7689" width="9.85546875" style="3" customWidth="1"/>
    <col min="7690" max="7690" width="5.85546875" style="3" customWidth="1"/>
    <col min="7691" max="7691" width="9.7109375" style="3" customWidth="1"/>
    <col min="7692" max="7692" width="2.7109375" style="3" customWidth="1"/>
    <col min="7693" max="7693" width="10.7109375" style="3" bestFit="1" customWidth="1"/>
    <col min="7694" max="7694" width="3" style="3" customWidth="1"/>
    <col min="7695" max="7695" width="10" style="3" customWidth="1"/>
    <col min="7696" max="7696" width="4.7109375" style="3" customWidth="1"/>
    <col min="7697" max="7697" width="10.85546875" style="3" customWidth="1"/>
    <col min="7698" max="7698" width="4.85546875" style="3" customWidth="1"/>
    <col min="7699" max="7699" width="11.28515625" style="3" customWidth="1"/>
    <col min="7700" max="7700" width="4.42578125" style="3" customWidth="1"/>
    <col min="7701" max="7701" width="1.140625" style="3" customWidth="1"/>
    <col min="7702" max="7702" width="1.7109375" style="3" customWidth="1"/>
    <col min="7703" max="7936" width="9.28515625" style="3"/>
    <col min="7937" max="7938" width="3.85546875" style="3" customWidth="1"/>
    <col min="7939" max="7939" width="3" style="3" customWidth="1"/>
    <col min="7940" max="7940" width="1.85546875" style="3" customWidth="1"/>
    <col min="7941" max="7941" width="6.140625" style="3" customWidth="1"/>
    <col min="7942" max="7942" width="4.140625" style="3" customWidth="1"/>
    <col min="7943" max="7943" width="8.28515625" style="3" customWidth="1"/>
    <col min="7944" max="7944" width="4.85546875" style="3" customWidth="1"/>
    <col min="7945" max="7945" width="9.85546875" style="3" customWidth="1"/>
    <col min="7946" max="7946" width="5.85546875" style="3" customWidth="1"/>
    <col min="7947" max="7947" width="9.7109375" style="3" customWidth="1"/>
    <col min="7948" max="7948" width="2.7109375" style="3" customWidth="1"/>
    <col min="7949" max="7949" width="10.7109375" style="3" bestFit="1" customWidth="1"/>
    <col min="7950" max="7950" width="3" style="3" customWidth="1"/>
    <col min="7951" max="7951" width="10" style="3" customWidth="1"/>
    <col min="7952" max="7952" width="4.7109375" style="3" customWidth="1"/>
    <col min="7953" max="7953" width="10.85546875" style="3" customWidth="1"/>
    <col min="7954" max="7954" width="4.85546875" style="3" customWidth="1"/>
    <col min="7955" max="7955" width="11.28515625" style="3" customWidth="1"/>
    <col min="7956" max="7956" width="4.42578125" style="3" customWidth="1"/>
    <col min="7957" max="7957" width="1.140625" style="3" customWidth="1"/>
    <col min="7958" max="7958" width="1.7109375" style="3" customWidth="1"/>
    <col min="7959" max="8192" width="9.28515625" style="3"/>
    <col min="8193" max="8194" width="3.85546875" style="3" customWidth="1"/>
    <col min="8195" max="8195" width="3" style="3" customWidth="1"/>
    <col min="8196" max="8196" width="1.85546875" style="3" customWidth="1"/>
    <col min="8197" max="8197" width="6.140625" style="3" customWidth="1"/>
    <col min="8198" max="8198" width="4.140625" style="3" customWidth="1"/>
    <col min="8199" max="8199" width="8.28515625" style="3" customWidth="1"/>
    <col min="8200" max="8200" width="4.85546875" style="3" customWidth="1"/>
    <col min="8201" max="8201" width="9.85546875" style="3" customWidth="1"/>
    <col min="8202" max="8202" width="5.85546875" style="3" customWidth="1"/>
    <col min="8203" max="8203" width="9.7109375" style="3" customWidth="1"/>
    <col min="8204" max="8204" width="2.7109375" style="3" customWidth="1"/>
    <col min="8205" max="8205" width="10.7109375" style="3" bestFit="1" customWidth="1"/>
    <col min="8206" max="8206" width="3" style="3" customWidth="1"/>
    <col min="8207" max="8207" width="10" style="3" customWidth="1"/>
    <col min="8208" max="8208" width="4.7109375" style="3" customWidth="1"/>
    <col min="8209" max="8209" width="10.85546875" style="3" customWidth="1"/>
    <col min="8210" max="8210" width="4.85546875" style="3" customWidth="1"/>
    <col min="8211" max="8211" width="11.28515625" style="3" customWidth="1"/>
    <col min="8212" max="8212" width="4.42578125" style="3" customWidth="1"/>
    <col min="8213" max="8213" width="1.140625" style="3" customWidth="1"/>
    <col min="8214" max="8214" width="1.7109375" style="3" customWidth="1"/>
    <col min="8215" max="8448" width="9.28515625" style="3"/>
    <col min="8449" max="8450" width="3.85546875" style="3" customWidth="1"/>
    <col min="8451" max="8451" width="3" style="3" customWidth="1"/>
    <col min="8452" max="8452" width="1.85546875" style="3" customWidth="1"/>
    <col min="8453" max="8453" width="6.140625" style="3" customWidth="1"/>
    <col min="8454" max="8454" width="4.140625" style="3" customWidth="1"/>
    <col min="8455" max="8455" width="8.28515625" style="3" customWidth="1"/>
    <col min="8456" max="8456" width="4.85546875" style="3" customWidth="1"/>
    <col min="8457" max="8457" width="9.85546875" style="3" customWidth="1"/>
    <col min="8458" max="8458" width="5.85546875" style="3" customWidth="1"/>
    <col min="8459" max="8459" width="9.7109375" style="3" customWidth="1"/>
    <col min="8460" max="8460" width="2.7109375" style="3" customWidth="1"/>
    <col min="8461" max="8461" width="10.7109375" style="3" bestFit="1" customWidth="1"/>
    <col min="8462" max="8462" width="3" style="3" customWidth="1"/>
    <col min="8463" max="8463" width="10" style="3" customWidth="1"/>
    <col min="8464" max="8464" width="4.7109375" style="3" customWidth="1"/>
    <col min="8465" max="8465" width="10.85546875" style="3" customWidth="1"/>
    <col min="8466" max="8466" width="4.85546875" style="3" customWidth="1"/>
    <col min="8467" max="8467" width="11.28515625" style="3" customWidth="1"/>
    <col min="8468" max="8468" width="4.42578125" style="3" customWidth="1"/>
    <col min="8469" max="8469" width="1.140625" style="3" customWidth="1"/>
    <col min="8470" max="8470" width="1.7109375" style="3" customWidth="1"/>
    <col min="8471" max="8704" width="9.28515625" style="3"/>
    <col min="8705" max="8706" width="3.85546875" style="3" customWidth="1"/>
    <col min="8707" max="8707" width="3" style="3" customWidth="1"/>
    <col min="8708" max="8708" width="1.85546875" style="3" customWidth="1"/>
    <col min="8709" max="8709" width="6.140625" style="3" customWidth="1"/>
    <col min="8710" max="8710" width="4.140625" style="3" customWidth="1"/>
    <col min="8711" max="8711" width="8.28515625" style="3" customWidth="1"/>
    <col min="8712" max="8712" width="4.85546875" style="3" customWidth="1"/>
    <col min="8713" max="8713" width="9.85546875" style="3" customWidth="1"/>
    <col min="8714" max="8714" width="5.85546875" style="3" customWidth="1"/>
    <col min="8715" max="8715" width="9.7109375" style="3" customWidth="1"/>
    <col min="8716" max="8716" width="2.7109375" style="3" customWidth="1"/>
    <col min="8717" max="8717" width="10.7109375" style="3" bestFit="1" customWidth="1"/>
    <col min="8718" max="8718" width="3" style="3" customWidth="1"/>
    <col min="8719" max="8719" width="10" style="3" customWidth="1"/>
    <col min="8720" max="8720" width="4.7109375" style="3" customWidth="1"/>
    <col min="8721" max="8721" width="10.85546875" style="3" customWidth="1"/>
    <col min="8722" max="8722" width="4.85546875" style="3" customWidth="1"/>
    <col min="8723" max="8723" width="11.28515625" style="3" customWidth="1"/>
    <col min="8724" max="8724" width="4.42578125" style="3" customWidth="1"/>
    <col min="8725" max="8725" width="1.140625" style="3" customWidth="1"/>
    <col min="8726" max="8726" width="1.7109375" style="3" customWidth="1"/>
    <col min="8727" max="8960" width="9.28515625" style="3"/>
    <col min="8961" max="8962" width="3.85546875" style="3" customWidth="1"/>
    <col min="8963" max="8963" width="3" style="3" customWidth="1"/>
    <col min="8964" max="8964" width="1.85546875" style="3" customWidth="1"/>
    <col min="8965" max="8965" width="6.140625" style="3" customWidth="1"/>
    <col min="8966" max="8966" width="4.140625" style="3" customWidth="1"/>
    <col min="8967" max="8967" width="8.28515625" style="3" customWidth="1"/>
    <col min="8968" max="8968" width="4.85546875" style="3" customWidth="1"/>
    <col min="8969" max="8969" width="9.85546875" style="3" customWidth="1"/>
    <col min="8970" max="8970" width="5.85546875" style="3" customWidth="1"/>
    <col min="8971" max="8971" width="9.7109375" style="3" customWidth="1"/>
    <col min="8972" max="8972" width="2.7109375" style="3" customWidth="1"/>
    <col min="8973" max="8973" width="10.7109375" style="3" bestFit="1" customWidth="1"/>
    <col min="8974" max="8974" width="3" style="3" customWidth="1"/>
    <col min="8975" max="8975" width="10" style="3" customWidth="1"/>
    <col min="8976" max="8976" width="4.7109375" style="3" customWidth="1"/>
    <col min="8977" max="8977" width="10.85546875" style="3" customWidth="1"/>
    <col min="8978" max="8978" width="4.85546875" style="3" customWidth="1"/>
    <col min="8979" max="8979" width="11.28515625" style="3" customWidth="1"/>
    <col min="8980" max="8980" width="4.42578125" style="3" customWidth="1"/>
    <col min="8981" max="8981" width="1.140625" style="3" customWidth="1"/>
    <col min="8982" max="8982" width="1.7109375" style="3" customWidth="1"/>
    <col min="8983" max="9216" width="9.28515625" style="3"/>
    <col min="9217" max="9218" width="3.85546875" style="3" customWidth="1"/>
    <col min="9219" max="9219" width="3" style="3" customWidth="1"/>
    <col min="9220" max="9220" width="1.85546875" style="3" customWidth="1"/>
    <col min="9221" max="9221" width="6.140625" style="3" customWidth="1"/>
    <col min="9222" max="9222" width="4.140625" style="3" customWidth="1"/>
    <col min="9223" max="9223" width="8.28515625" style="3" customWidth="1"/>
    <col min="9224" max="9224" width="4.85546875" style="3" customWidth="1"/>
    <col min="9225" max="9225" width="9.85546875" style="3" customWidth="1"/>
    <col min="9226" max="9226" width="5.85546875" style="3" customWidth="1"/>
    <col min="9227" max="9227" width="9.7109375" style="3" customWidth="1"/>
    <col min="9228" max="9228" width="2.7109375" style="3" customWidth="1"/>
    <col min="9229" max="9229" width="10.7109375" style="3" bestFit="1" customWidth="1"/>
    <col min="9230" max="9230" width="3" style="3" customWidth="1"/>
    <col min="9231" max="9231" width="10" style="3" customWidth="1"/>
    <col min="9232" max="9232" width="4.7109375" style="3" customWidth="1"/>
    <col min="9233" max="9233" width="10.85546875" style="3" customWidth="1"/>
    <col min="9234" max="9234" width="4.85546875" style="3" customWidth="1"/>
    <col min="9235" max="9235" width="11.28515625" style="3" customWidth="1"/>
    <col min="9236" max="9236" width="4.42578125" style="3" customWidth="1"/>
    <col min="9237" max="9237" width="1.140625" style="3" customWidth="1"/>
    <col min="9238" max="9238" width="1.7109375" style="3" customWidth="1"/>
    <col min="9239" max="9472" width="9.28515625" style="3"/>
    <col min="9473" max="9474" width="3.85546875" style="3" customWidth="1"/>
    <col min="9475" max="9475" width="3" style="3" customWidth="1"/>
    <col min="9476" max="9476" width="1.85546875" style="3" customWidth="1"/>
    <col min="9477" max="9477" width="6.140625" style="3" customWidth="1"/>
    <col min="9478" max="9478" width="4.140625" style="3" customWidth="1"/>
    <col min="9479" max="9479" width="8.28515625" style="3" customWidth="1"/>
    <col min="9480" max="9480" width="4.85546875" style="3" customWidth="1"/>
    <col min="9481" max="9481" width="9.85546875" style="3" customWidth="1"/>
    <col min="9482" max="9482" width="5.85546875" style="3" customWidth="1"/>
    <col min="9483" max="9483" width="9.7109375" style="3" customWidth="1"/>
    <col min="9484" max="9484" width="2.7109375" style="3" customWidth="1"/>
    <col min="9485" max="9485" width="10.7109375" style="3" bestFit="1" customWidth="1"/>
    <col min="9486" max="9486" width="3" style="3" customWidth="1"/>
    <col min="9487" max="9487" width="10" style="3" customWidth="1"/>
    <col min="9488" max="9488" width="4.7109375" style="3" customWidth="1"/>
    <col min="9489" max="9489" width="10.85546875" style="3" customWidth="1"/>
    <col min="9490" max="9490" width="4.85546875" style="3" customWidth="1"/>
    <col min="9491" max="9491" width="11.28515625" style="3" customWidth="1"/>
    <col min="9492" max="9492" width="4.42578125" style="3" customWidth="1"/>
    <col min="9493" max="9493" width="1.140625" style="3" customWidth="1"/>
    <col min="9494" max="9494" width="1.7109375" style="3" customWidth="1"/>
    <col min="9495" max="9728" width="9.28515625" style="3"/>
    <col min="9729" max="9730" width="3.85546875" style="3" customWidth="1"/>
    <col min="9731" max="9731" width="3" style="3" customWidth="1"/>
    <col min="9732" max="9732" width="1.85546875" style="3" customWidth="1"/>
    <col min="9733" max="9733" width="6.140625" style="3" customWidth="1"/>
    <col min="9734" max="9734" width="4.140625" style="3" customWidth="1"/>
    <col min="9735" max="9735" width="8.28515625" style="3" customWidth="1"/>
    <col min="9736" max="9736" width="4.85546875" style="3" customWidth="1"/>
    <col min="9737" max="9737" width="9.85546875" style="3" customWidth="1"/>
    <col min="9738" max="9738" width="5.85546875" style="3" customWidth="1"/>
    <col min="9739" max="9739" width="9.7109375" style="3" customWidth="1"/>
    <col min="9740" max="9740" width="2.7109375" style="3" customWidth="1"/>
    <col min="9741" max="9741" width="10.7109375" style="3" bestFit="1" customWidth="1"/>
    <col min="9742" max="9742" width="3" style="3" customWidth="1"/>
    <col min="9743" max="9743" width="10" style="3" customWidth="1"/>
    <col min="9744" max="9744" width="4.7109375" style="3" customWidth="1"/>
    <col min="9745" max="9745" width="10.85546875" style="3" customWidth="1"/>
    <col min="9746" max="9746" width="4.85546875" style="3" customWidth="1"/>
    <col min="9747" max="9747" width="11.28515625" style="3" customWidth="1"/>
    <col min="9748" max="9748" width="4.42578125" style="3" customWidth="1"/>
    <col min="9749" max="9749" width="1.140625" style="3" customWidth="1"/>
    <col min="9750" max="9750" width="1.7109375" style="3" customWidth="1"/>
    <col min="9751" max="9984" width="9.28515625" style="3"/>
    <col min="9985" max="9986" width="3.85546875" style="3" customWidth="1"/>
    <col min="9987" max="9987" width="3" style="3" customWidth="1"/>
    <col min="9988" max="9988" width="1.85546875" style="3" customWidth="1"/>
    <col min="9989" max="9989" width="6.140625" style="3" customWidth="1"/>
    <col min="9990" max="9990" width="4.140625" style="3" customWidth="1"/>
    <col min="9991" max="9991" width="8.28515625" style="3" customWidth="1"/>
    <col min="9992" max="9992" width="4.85546875" style="3" customWidth="1"/>
    <col min="9993" max="9993" width="9.85546875" style="3" customWidth="1"/>
    <col min="9994" max="9994" width="5.85546875" style="3" customWidth="1"/>
    <col min="9995" max="9995" width="9.7109375" style="3" customWidth="1"/>
    <col min="9996" max="9996" width="2.7109375" style="3" customWidth="1"/>
    <col min="9997" max="9997" width="10.7109375" style="3" bestFit="1" customWidth="1"/>
    <col min="9998" max="9998" width="3" style="3" customWidth="1"/>
    <col min="9999" max="9999" width="10" style="3" customWidth="1"/>
    <col min="10000" max="10000" width="4.7109375" style="3" customWidth="1"/>
    <col min="10001" max="10001" width="10.85546875" style="3" customWidth="1"/>
    <col min="10002" max="10002" width="4.85546875" style="3" customWidth="1"/>
    <col min="10003" max="10003" width="11.28515625" style="3" customWidth="1"/>
    <col min="10004" max="10004" width="4.42578125" style="3" customWidth="1"/>
    <col min="10005" max="10005" width="1.140625" style="3" customWidth="1"/>
    <col min="10006" max="10006" width="1.7109375" style="3" customWidth="1"/>
    <col min="10007" max="10240" width="9.28515625" style="3"/>
    <col min="10241" max="10242" width="3.85546875" style="3" customWidth="1"/>
    <col min="10243" max="10243" width="3" style="3" customWidth="1"/>
    <col min="10244" max="10244" width="1.85546875" style="3" customWidth="1"/>
    <col min="10245" max="10245" width="6.140625" style="3" customWidth="1"/>
    <col min="10246" max="10246" width="4.140625" style="3" customWidth="1"/>
    <col min="10247" max="10247" width="8.28515625" style="3" customWidth="1"/>
    <col min="10248" max="10248" width="4.85546875" style="3" customWidth="1"/>
    <col min="10249" max="10249" width="9.85546875" style="3" customWidth="1"/>
    <col min="10250" max="10250" width="5.85546875" style="3" customWidth="1"/>
    <col min="10251" max="10251" width="9.7109375" style="3" customWidth="1"/>
    <col min="10252" max="10252" width="2.7109375" style="3" customWidth="1"/>
    <col min="10253" max="10253" width="10.7109375" style="3" bestFit="1" customWidth="1"/>
    <col min="10254" max="10254" width="3" style="3" customWidth="1"/>
    <col min="10255" max="10255" width="10" style="3" customWidth="1"/>
    <col min="10256" max="10256" width="4.7109375" style="3" customWidth="1"/>
    <col min="10257" max="10257" width="10.85546875" style="3" customWidth="1"/>
    <col min="10258" max="10258" width="4.85546875" style="3" customWidth="1"/>
    <col min="10259" max="10259" width="11.28515625" style="3" customWidth="1"/>
    <col min="10260" max="10260" width="4.42578125" style="3" customWidth="1"/>
    <col min="10261" max="10261" width="1.140625" style="3" customWidth="1"/>
    <col min="10262" max="10262" width="1.7109375" style="3" customWidth="1"/>
    <col min="10263" max="10496" width="9.28515625" style="3"/>
    <col min="10497" max="10498" width="3.85546875" style="3" customWidth="1"/>
    <col min="10499" max="10499" width="3" style="3" customWidth="1"/>
    <col min="10500" max="10500" width="1.85546875" style="3" customWidth="1"/>
    <col min="10501" max="10501" width="6.140625" style="3" customWidth="1"/>
    <col min="10502" max="10502" width="4.140625" style="3" customWidth="1"/>
    <col min="10503" max="10503" width="8.28515625" style="3" customWidth="1"/>
    <col min="10504" max="10504" width="4.85546875" style="3" customWidth="1"/>
    <col min="10505" max="10505" width="9.85546875" style="3" customWidth="1"/>
    <col min="10506" max="10506" width="5.85546875" style="3" customWidth="1"/>
    <col min="10507" max="10507" width="9.7109375" style="3" customWidth="1"/>
    <col min="10508" max="10508" width="2.7109375" style="3" customWidth="1"/>
    <col min="10509" max="10509" width="10.7109375" style="3" bestFit="1" customWidth="1"/>
    <col min="10510" max="10510" width="3" style="3" customWidth="1"/>
    <col min="10511" max="10511" width="10" style="3" customWidth="1"/>
    <col min="10512" max="10512" width="4.7109375" style="3" customWidth="1"/>
    <col min="10513" max="10513" width="10.85546875" style="3" customWidth="1"/>
    <col min="10514" max="10514" width="4.85546875" style="3" customWidth="1"/>
    <col min="10515" max="10515" width="11.28515625" style="3" customWidth="1"/>
    <col min="10516" max="10516" width="4.42578125" style="3" customWidth="1"/>
    <col min="10517" max="10517" width="1.140625" style="3" customWidth="1"/>
    <col min="10518" max="10518" width="1.7109375" style="3" customWidth="1"/>
    <col min="10519" max="10752" width="9.28515625" style="3"/>
    <col min="10753" max="10754" width="3.85546875" style="3" customWidth="1"/>
    <col min="10755" max="10755" width="3" style="3" customWidth="1"/>
    <col min="10756" max="10756" width="1.85546875" style="3" customWidth="1"/>
    <col min="10757" max="10757" width="6.140625" style="3" customWidth="1"/>
    <col min="10758" max="10758" width="4.140625" style="3" customWidth="1"/>
    <col min="10759" max="10759" width="8.28515625" style="3" customWidth="1"/>
    <col min="10760" max="10760" width="4.85546875" style="3" customWidth="1"/>
    <col min="10761" max="10761" width="9.85546875" style="3" customWidth="1"/>
    <col min="10762" max="10762" width="5.85546875" style="3" customWidth="1"/>
    <col min="10763" max="10763" width="9.7109375" style="3" customWidth="1"/>
    <col min="10764" max="10764" width="2.7109375" style="3" customWidth="1"/>
    <col min="10765" max="10765" width="10.7109375" style="3" bestFit="1" customWidth="1"/>
    <col min="10766" max="10766" width="3" style="3" customWidth="1"/>
    <col min="10767" max="10767" width="10" style="3" customWidth="1"/>
    <col min="10768" max="10768" width="4.7109375" style="3" customWidth="1"/>
    <col min="10769" max="10769" width="10.85546875" style="3" customWidth="1"/>
    <col min="10770" max="10770" width="4.85546875" style="3" customWidth="1"/>
    <col min="10771" max="10771" width="11.28515625" style="3" customWidth="1"/>
    <col min="10772" max="10772" width="4.42578125" style="3" customWidth="1"/>
    <col min="10773" max="10773" width="1.140625" style="3" customWidth="1"/>
    <col min="10774" max="10774" width="1.7109375" style="3" customWidth="1"/>
    <col min="10775" max="11008" width="9.28515625" style="3"/>
    <col min="11009" max="11010" width="3.85546875" style="3" customWidth="1"/>
    <col min="11011" max="11011" width="3" style="3" customWidth="1"/>
    <col min="11012" max="11012" width="1.85546875" style="3" customWidth="1"/>
    <col min="11013" max="11013" width="6.140625" style="3" customWidth="1"/>
    <col min="11014" max="11014" width="4.140625" style="3" customWidth="1"/>
    <col min="11015" max="11015" width="8.28515625" style="3" customWidth="1"/>
    <col min="11016" max="11016" width="4.85546875" style="3" customWidth="1"/>
    <col min="11017" max="11017" width="9.85546875" style="3" customWidth="1"/>
    <col min="11018" max="11018" width="5.85546875" style="3" customWidth="1"/>
    <col min="11019" max="11019" width="9.7109375" style="3" customWidth="1"/>
    <col min="11020" max="11020" width="2.7109375" style="3" customWidth="1"/>
    <col min="11021" max="11021" width="10.7109375" style="3" bestFit="1" customWidth="1"/>
    <col min="11022" max="11022" width="3" style="3" customWidth="1"/>
    <col min="11023" max="11023" width="10" style="3" customWidth="1"/>
    <col min="11024" max="11024" width="4.7109375" style="3" customWidth="1"/>
    <col min="11025" max="11025" width="10.85546875" style="3" customWidth="1"/>
    <col min="11026" max="11026" width="4.85546875" style="3" customWidth="1"/>
    <col min="11027" max="11027" width="11.28515625" style="3" customWidth="1"/>
    <col min="11028" max="11028" width="4.42578125" style="3" customWidth="1"/>
    <col min="11029" max="11029" width="1.140625" style="3" customWidth="1"/>
    <col min="11030" max="11030" width="1.7109375" style="3" customWidth="1"/>
    <col min="11031" max="11264" width="9.28515625" style="3"/>
    <col min="11265" max="11266" width="3.85546875" style="3" customWidth="1"/>
    <col min="11267" max="11267" width="3" style="3" customWidth="1"/>
    <col min="11268" max="11268" width="1.85546875" style="3" customWidth="1"/>
    <col min="11269" max="11269" width="6.140625" style="3" customWidth="1"/>
    <col min="11270" max="11270" width="4.140625" style="3" customWidth="1"/>
    <col min="11271" max="11271" width="8.28515625" style="3" customWidth="1"/>
    <col min="11272" max="11272" width="4.85546875" style="3" customWidth="1"/>
    <col min="11273" max="11273" width="9.85546875" style="3" customWidth="1"/>
    <col min="11274" max="11274" width="5.85546875" style="3" customWidth="1"/>
    <col min="11275" max="11275" width="9.7109375" style="3" customWidth="1"/>
    <col min="11276" max="11276" width="2.7109375" style="3" customWidth="1"/>
    <col min="11277" max="11277" width="10.7109375" style="3" bestFit="1" customWidth="1"/>
    <col min="11278" max="11278" width="3" style="3" customWidth="1"/>
    <col min="11279" max="11279" width="10" style="3" customWidth="1"/>
    <col min="11280" max="11280" width="4.7109375" style="3" customWidth="1"/>
    <col min="11281" max="11281" width="10.85546875" style="3" customWidth="1"/>
    <col min="11282" max="11282" width="4.85546875" style="3" customWidth="1"/>
    <col min="11283" max="11283" width="11.28515625" style="3" customWidth="1"/>
    <col min="11284" max="11284" width="4.42578125" style="3" customWidth="1"/>
    <col min="11285" max="11285" width="1.140625" style="3" customWidth="1"/>
    <col min="11286" max="11286" width="1.7109375" style="3" customWidth="1"/>
    <col min="11287" max="11520" width="9.28515625" style="3"/>
    <col min="11521" max="11522" width="3.85546875" style="3" customWidth="1"/>
    <col min="11523" max="11523" width="3" style="3" customWidth="1"/>
    <col min="11524" max="11524" width="1.85546875" style="3" customWidth="1"/>
    <col min="11525" max="11525" width="6.140625" style="3" customWidth="1"/>
    <col min="11526" max="11526" width="4.140625" style="3" customWidth="1"/>
    <col min="11527" max="11527" width="8.28515625" style="3" customWidth="1"/>
    <col min="11528" max="11528" width="4.85546875" style="3" customWidth="1"/>
    <col min="11529" max="11529" width="9.85546875" style="3" customWidth="1"/>
    <col min="11530" max="11530" width="5.85546875" style="3" customWidth="1"/>
    <col min="11531" max="11531" width="9.7109375" style="3" customWidth="1"/>
    <col min="11532" max="11532" width="2.7109375" style="3" customWidth="1"/>
    <col min="11533" max="11533" width="10.7109375" style="3" bestFit="1" customWidth="1"/>
    <col min="11534" max="11534" width="3" style="3" customWidth="1"/>
    <col min="11535" max="11535" width="10" style="3" customWidth="1"/>
    <col min="11536" max="11536" width="4.7109375" style="3" customWidth="1"/>
    <col min="11537" max="11537" width="10.85546875" style="3" customWidth="1"/>
    <col min="11538" max="11538" width="4.85546875" style="3" customWidth="1"/>
    <col min="11539" max="11539" width="11.28515625" style="3" customWidth="1"/>
    <col min="11540" max="11540" width="4.42578125" style="3" customWidth="1"/>
    <col min="11541" max="11541" width="1.140625" style="3" customWidth="1"/>
    <col min="11542" max="11542" width="1.7109375" style="3" customWidth="1"/>
    <col min="11543" max="11776" width="9.28515625" style="3"/>
    <col min="11777" max="11778" width="3.85546875" style="3" customWidth="1"/>
    <col min="11779" max="11779" width="3" style="3" customWidth="1"/>
    <col min="11780" max="11780" width="1.85546875" style="3" customWidth="1"/>
    <col min="11781" max="11781" width="6.140625" style="3" customWidth="1"/>
    <col min="11782" max="11782" width="4.140625" style="3" customWidth="1"/>
    <col min="11783" max="11783" width="8.28515625" style="3" customWidth="1"/>
    <col min="11784" max="11784" width="4.85546875" style="3" customWidth="1"/>
    <col min="11785" max="11785" width="9.85546875" style="3" customWidth="1"/>
    <col min="11786" max="11786" width="5.85546875" style="3" customWidth="1"/>
    <col min="11787" max="11787" width="9.7109375" style="3" customWidth="1"/>
    <col min="11788" max="11788" width="2.7109375" style="3" customWidth="1"/>
    <col min="11789" max="11789" width="10.7109375" style="3" bestFit="1" customWidth="1"/>
    <col min="11790" max="11790" width="3" style="3" customWidth="1"/>
    <col min="11791" max="11791" width="10" style="3" customWidth="1"/>
    <col min="11792" max="11792" width="4.7109375" style="3" customWidth="1"/>
    <col min="11793" max="11793" width="10.85546875" style="3" customWidth="1"/>
    <col min="11794" max="11794" width="4.85546875" style="3" customWidth="1"/>
    <col min="11795" max="11795" width="11.28515625" style="3" customWidth="1"/>
    <col min="11796" max="11796" width="4.42578125" style="3" customWidth="1"/>
    <col min="11797" max="11797" width="1.140625" style="3" customWidth="1"/>
    <col min="11798" max="11798" width="1.7109375" style="3" customWidth="1"/>
    <col min="11799" max="12032" width="9.28515625" style="3"/>
    <col min="12033" max="12034" width="3.85546875" style="3" customWidth="1"/>
    <col min="12035" max="12035" width="3" style="3" customWidth="1"/>
    <col min="12036" max="12036" width="1.85546875" style="3" customWidth="1"/>
    <col min="12037" max="12037" width="6.140625" style="3" customWidth="1"/>
    <col min="12038" max="12038" width="4.140625" style="3" customWidth="1"/>
    <col min="12039" max="12039" width="8.28515625" style="3" customWidth="1"/>
    <col min="12040" max="12040" width="4.85546875" style="3" customWidth="1"/>
    <col min="12041" max="12041" width="9.85546875" style="3" customWidth="1"/>
    <col min="12042" max="12042" width="5.85546875" style="3" customWidth="1"/>
    <col min="12043" max="12043" width="9.7109375" style="3" customWidth="1"/>
    <col min="12044" max="12044" width="2.7109375" style="3" customWidth="1"/>
    <col min="12045" max="12045" width="10.7109375" style="3" bestFit="1" customWidth="1"/>
    <col min="12046" max="12046" width="3" style="3" customWidth="1"/>
    <col min="12047" max="12047" width="10" style="3" customWidth="1"/>
    <col min="12048" max="12048" width="4.7109375" style="3" customWidth="1"/>
    <col min="12049" max="12049" width="10.85546875" style="3" customWidth="1"/>
    <col min="12050" max="12050" width="4.85546875" style="3" customWidth="1"/>
    <col min="12051" max="12051" width="11.28515625" style="3" customWidth="1"/>
    <col min="12052" max="12052" width="4.42578125" style="3" customWidth="1"/>
    <col min="12053" max="12053" width="1.140625" style="3" customWidth="1"/>
    <col min="12054" max="12054" width="1.7109375" style="3" customWidth="1"/>
    <col min="12055" max="12288" width="9.28515625" style="3"/>
    <col min="12289" max="12290" width="3.85546875" style="3" customWidth="1"/>
    <col min="12291" max="12291" width="3" style="3" customWidth="1"/>
    <col min="12292" max="12292" width="1.85546875" style="3" customWidth="1"/>
    <col min="12293" max="12293" width="6.140625" style="3" customWidth="1"/>
    <col min="12294" max="12294" width="4.140625" style="3" customWidth="1"/>
    <col min="12295" max="12295" width="8.28515625" style="3" customWidth="1"/>
    <col min="12296" max="12296" width="4.85546875" style="3" customWidth="1"/>
    <col min="12297" max="12297" width="9.85546875" style="3" customWidth="1"/>
    <col min="12298" max="12298" width="5.85546875" style="3" customWidth="1"/>
    <col min="12299" max="12299" width="9.7109375" style="3" customWidth="1"/>
    <col min="12300" max="12300" width="2.7109375" style="3" customWidth="1"/>
    <col min="12301" max="12301" width="10.7109375" style="3" bestFit="1" customWidth="1"/>
    <col min="12302" max="12302" width="3" style="3" customWidth="1"/>
    <col min="12303" max="12303" width="10" style="3" customWidth="1"/>
    <col min="12304" max="12304" width="4.7109375" style="3" customWidth="1"/>
    <col min="12305" max="12305" width="10.85546875" style="3" customWidth="1"/>
    <col min="12306" max="12306" width="4.85546875" style="3" customWidth="1"/>
    <col min="12307" max="12307" width="11.28515625" style="3" customWidth="1"/>
    <col min="12308" max="12308" width="4.42578125" style="3" customWidth="1"/>
    <col min="12309" max="12309" width="1.140625" style="3" customWidth="1"/>
    <col min="12310" max="12310" width="1.7109375" style="3" customWidth="1"/>
    <col min="12311" max="12544" width="9.28515625" style="3"/>
    <col min="12545" max="12546" width="3.85546875" style="3" customWidth="1"/>
    <col min="12547" max="12547" width="3" style="3" customWidth="1"/>
    <col min="12548" max="12548" width="1.85546875" style="3" customWidth="1"/>
    <col min="12549" max="12549" width="6.140625" style="3" customWidth="1"/>
    <col min="12550" max="12550" width="4.140625" style="3" customWidth="1"/>
    <col min="12551" max="12551" width="8.28515625" style="3" customWidth="1"/>
    <col min="12552" max="12552" width="4.85546875" style="3" customWidth="1"/>
    <col min="12553" max="12553" width="9.85546875" style="3" customWidth="1"/>
    <col min="12554" max="12554" width="5.85546875" style="3" customWidth="1"/>
    <col min="12555" max="12555" width="9.7109375" style="3" customWidth="1"/>
    <col min="12556" max="12556" width="2.7109375" style="3" customWidth="1"/>
    <col min="12557" max="12557" width="10.7109375" style="3" bestFit="1" customWidth="1"/>
    <col min="12558" max="12558" width="3" style="3" customWidth="1"/>
    <col min="12559" max="12559" width="10" style="3" customWidth="1"/>
    <col min="12560" max="12560" width="4.7109375" style="3" customWidth="1"/>
    <col min="12561" max="12561" width="10.85546875" style="3" customWidth="1"/>
    <col min="12562" max="12562" width="4.85546875" style="3" customWidth="1"/>
    <col min="12563" max="12563" width="11.28515625" style="3" customWidth="1"/>
    <col min="12564" max="12564" width="4.42578125" style="3" customWidth="1"/>
    <col min="12565" max="12565" width="1.140625" style="3" customWidth="1"/>
    <col min="12566" max="12566" width="1.7109375" style="3" customWidth="1"/>
    <col min="12567" max="12800" width="9.28515625" style="3"/>
    <col min="12801" max="12802" width="3.85546875" style="3" customWidth="1"/>
    <col min="12803" max="12803" width="3" style="3" customWidth="1"/>
    <col min="12804" max="12804" width="1.85546875" style="3" customWidth="1"/>
    <col min="12805" max="12805" width="6.140625" style="3" customWidth="1"/>
    <col min="12806" max="12806" width="4.140625" style="3" customWidth="1"/>
    <col min="12807" max="12807" width="8.28515625" style="3" customWidth="1"/>
    <col min="12808" max="12808" width="4.85546875" style="3" customWidth="1"/>
    <col min="12809" max="12809" width="9.85546875" style="3" customWidth="1"/>
    <col min="12810" max="12810" width="5.85546875" style="3" customWidth="1"/>
    <col min="12811" max="12811" width="9.7109375" style="3" customWidth="1"/>
    <col min="12812" max="12812" width="2.7109375" style="3" customWidth="1"/>
    <col min="12813" max="12813" width="10.7109375" style="3" bestFit="1" customWidth="1"/>
    <col min="12814" max="12814" width="3" style="3" customWidth="1"/>
    <col min="12815" max="12815" width="10" style="3" customWidth="1"/>
    <col min="12816" max="12816" width="4.7109375" style="3" customWidth="1"/>
    <col min="12817" max="12817" width="10.85546875" style="3" customWidth="1"/>
    <col min="12818" max="12818" width="4.85546875" style="3" customWidth="1"/>
    <col min="12819" max="12819" width="11.28515625" style="3" customWidth="1"/>
    <col min="12820" max="12820" width="4.42578125" style="3" customWidth="1"/>
    <col min="12821" max="12821" width="1.140625" style="3" customWidth="1"/>
    <col min="12822" max="12822" width="1.7109375" style="3" customWidth="1"/>
    <col min="12823" max="13056" width="9.28515625" style="3"/>
    <col min="13057" max="13058" width="3.85546875" style="3" customWidth="1"/>
    <col min="13059" max="13059" width="3" style="3" customWidth="1"/>
    <col min="13060" max="13060" width="1.85546875" style="3" customWidth="1"/>
    <col min="13061" max="13061" width="6.140625" style="3" customWidth="1"/>
    <col min="13062" max="13062" width="4.140625" style="3" customWidth="1"/>
    <col min="13063" max="13063" width="8.28515625" style="3" customWidth="1"/>
    <col min="13064" max="13064" width="4.85546875" style="3" customWidth="1"/>
    <col min="13065" max="13065" width="9.85546875" style="3" customWidth="1"/>
    <col min="13066" max="13066" width="5.85546875" style="3" customWidth="1"/>
    <col min="13067" max="13067" width="9.7109375" style="3" customWidth="1"/>
    <col min="13068" max="13068" width="2.7109375" style="3" customWidth="1"/>
    <col min="13069" max="13069" width="10.7109375" style="3" bestFit="1" customWidth="1"/>
    <col min="13070" max="13070" width="3" style="3" customWidth="1"/>
    <col min="13071" max="13071" width="10" style="3" customWidth="1"/>
    <col min="13072" max="13072" width="4.7109375" style="3" customWidth="1"/>
    <col min="13073" max="13073" width="10.85546875" style="3" customWidth="1"/>
    <col min="13074" max="13074" width="4.85546875" style="3" customWidth="1"/>
    <col min="13075" max="13075" width="11.28515625" style="3" customWidth="1"/>
    <col min="13076" max="13076" width="4.42578125" style="3" customWidth="1"/>
    <col min="13077" max="13077" width="1.140625" style="3" customWidth="1"/>
    <col min="13078" max="13078" width="1.7109375" style="3" customWidth="1"/>
    <col min="13079" max="13312" width="9.28515625" style="3"/>
    <col min="13313" max="13314" width="3.85546875" style="3" customWidth="1"/>
    <col min="13315" max="13315" width="3" style="3" customWidth="1"/>
    <col min="13316" max="13316" width="1.85546875" style="3" customWidth="1"/>
    <col min="13317" max="13317" width="6.140625" style="3" customWidth="1"/>
    <col min="13318" max="13318" width="4.140625" style="3" customWidth="1"/>
    <col min="13319" max="13319" width="8.28515625" style="3" customWidth="1"/>
    <col min="13320" max="13320" width="4.85546875" style="3" customWidth="1"/>
    <col min="13321" max="13321" width="9.85546875" style="3" customWidth="1"/>
    <col min="13322" max="13322" width="5.85546875" style="3" customWidth="1"/>
    <col min="13323" max="13323" width="9.7109375" style="3" customWidth="1"/>
    <col min="13324" max="13324" width="2.7109375" style="3" customWidth="1"/>
    <col min="13325" max="13325" width="10.7109375" style="3" bestFit="1" customWidth="1"/>
    <col min="13326" max="13326" width="3" style="3" customWidth="1"/>
    <col min="13327" max="13327" width="10" style="3" customWidth="1"/>
    <col min="13328" max="13328" width="4.7109375" style="3" customWidth="1"/>
    <col min="13329" max="13329" width="10.85546875" style="3" customWidth="1"/>
    <col min="13330" max="13330" width="4.85546875" style="3" customWidth="1"/>
    <col min="13331" max="13331" width="11.28515625" style="3" customWidth="1"/>
    <col min="13332" max="13332" width="4.42578125" style="3" customWidth="1"/>
    <col min="13333" max="13333" width="1.140625" style="3" customWidth="1"/>
    <col min="13334" max="13334" width="1.7109375" style="3" customWidth="1"/>
    <col min="13335" max="13568" width="9.28515625" style="3"/>
    <col min="13569" max="13570" width="3.85546875" style="3" customWidth="1"/>
    <col min="13571" max="13571" width="3" style="3" customWidth="1"/>
    <col min="13572" max="13572" width="1.85546875" style="3" customWidth="1"/>
    <col min="13573" max="13573" width="6.140625" style="3" customWidth="1"/>
    <col min="13574" max="13574" width="4.140625" style="3" customWidth="1"/>
    <col min="13575" max="13575" width="8.28515625" style="3" customWidth="1"/>
    <col min="13576" max="13576" width="4.85546875" style="3" customWidth="1"/>
    <col min="13577" max="13577" width="9.85546875" style="3" customWidth="1"/>
    <col min="13578" max="13578" width="5.85546875" style="3" customWidth="1"/>
    <col min="13579" max="13579" width="9.7109375" style="3" customWidth="1"/>
    <col min="13580" max="13580" width="2.7109375" style="3" customWidth="1"/>
    <col min="13581" max="13581" width="10.7109375" style="3" bestFit="1" customWidth="1"/>
    <col min="13582" max="13582" width="3" style="3" customWidth="1"/>
    <col min="13583" max="13583" width="10" style="3" customWidth="1"/>
    <col min="13584" max="13584" width="4.7109375" style="3" customWidth="1"/>
    <col min="13585" max="13585" width="10.85546875" style="3" customWidth="1"/>
    <col min="13586" max="13586" width="4.85546875" style="3" customWidth="1"/>
    <col min="13587" max="13587" width="11.28515625" style="3" customWidth="1"/>
    <col min="13588" max="13588" width="4.42578125" style="3" customWidth="1"/>
    <col min="13589" max="13589" width="1.140625" style="3" customWidth="1"/>
    <col min="13590" max="13590" width="1.7109375" style="3" customWidth="1"/>
    <col min="13591" max="13824" width="9.28515625" style="3"/>
    <col min="13825" max="13826" width="3.85546875" style="3" customWidth="1"/>
    <col min="13827" max="13827" width="3" style="3" customWidth="1"/>
    <col min="13828" max="13828" width="1.85546875" style="3" customWidth="1"/>
    <col min="13829" max="13829" width="6.140625" style="3" customWidth="1"/>
    <col min="13830" max="13830" width="4.140625" style="3" customWidth="1"/>
    <col min="13831" max="13831" width="8.28515625" style="3" customWidth="1"/>
    <col min="13832" max="13832" width="4.85546875" style="3" customWidth="1"/>
    <col min="13833" max="13833" width="9.85546875" style="3" customWidth="1"/>
    <col min="13834" max="13834" width="5.85546875" style="3" customWidth="1"/>
    <col min="13835" max="13835" width="9.7109375" style="3" customWidth="1"/>
    <col min="13836" max="13836" width="2.7109375" style="3" customWidth="1"/>
    <col min="13837" max="13837" width="10.7109375" style="3" bestFit="1" customWidth="1"/>
    <col min="13838" max="13838" width="3" style="3" customWidth="1"/>
    <col min="13839" max="13839" width="10" style="3" customWidth="1"/>
    <col min="13840" max="13840" width="4.7109375" style="3" customWidth="1"/>
    <col min="13841" max="13841" width="10.85546875" style="3" customWidth="1"/>
    <col min="13842" max="13842" width="4.85546875" style="3" customWidth="1"/>
    <col min="13843" max="13843" width="11.28515625" style="3" customWidth="1"/>
    <col min="13844" max="13844" width="4.42578125" style="3" customWidth="1"/>
    <col min="13845" max="13845" width="1.140625" style="3" customWidth="1"/>
    <col min="13846" max="13846" width="1.7109375" style="3" customWidth="1"/>
    <col min="13847" max="14080" width="9.28515625" style="3"/>
    <col min="14081" max="14082" width="3.85546875" style="3" customWidth="1"/>
    <col min="14083" max="14083" width="3" style="3" customWidth="1"/>
    <col min="14084" max="14084" width="1.85546875" style="3" customWidth="1"/>
    <col min="14085" max="14085" width="6.140625" style="3" customWidth="1"/>
    <col min="14086" max="14086" width="4.140625" style="3" customWidth="1"/>
    <col min="14087" max="14087" width="8.28515625" style="3" customWidth="1"/>
    <col min="14088" max="14088" width="4.85546875" style="3" customWidth="1"/>
    <col min="14089" max="14089" width="9.85546875" style="3" customWidth="1"/>
    <col min="14090" max="14090" width="5.85546875" style="3" customWidth="1"/>
    <col min="14091" max="14091" width="9.7109375" style="3" customWidth="1"/>
    <col min="14092" max="14092" width="2.7109375" style="3" customWidth="1"/>
    <col min="14093" max="14093" width="10.7109375" style="3" bestFit="1" customWidth="1"/>
    <col min="14094" max="14094" width="3" style="3" customWidth="1"/>
    <col min="14095" max="14095" width="10" style="3" customWidth="1"/>
    <col min="14096" max="14096" width="4.7109375" style="3" customWidth="1"/>
    <col min="14097" max="14097" width="10.85546875" style="3" customWidth="1"/>
    <col min="14098" max="14098" width="4.85546875" style="3" customWidth="1"/>
    <col min="14099" max="14099" width="11.28515625" style="3" customWidth="1"/>
    <col min="14100" max="14100" width="4.42578125" style="3" customWidth="1"/>
    <col min="14101" max="14101" width="1.140625" style="3" customWidth="1"/>
    <col min="14102" max="14102" width="1.7109375" style="3" customWidth="1"/>
    <col min="14103" max="14336" width="9.28515625" style="3"/>
    <col min="14337" max="14338" width="3.85546875" style="3" customWidth="1"/>
    <col min="14339" max="14339" width="3" style="3" customWidth="1"/>
    <col min="14340" max="14340" width="1.85546875" style="3" customWidth="1"/>
    <col min="14341" max="14341" width="6.140625" style="3" customWidth="1"/>
    <col min="14342" max="14342" width="4.140625" style="3" customWidth="1"/>
    <col min="14343" max="14343" width="8.28515625" style="3" customWidth="1"/>
    <col min="14344" max="14344" width="4.85546875" style="3" customWidth="1"/>
    <col min="14345" max="14345" width="9.85546875" style="3" customWidth="1"/>
    <col min="14346" max="14346" width="5.85546875" style="3" customWidth="1"/>
    <col min="14347" max="14347" width="9.7109375" style="3" customWidth="1"/>
    <col min="14348" max="14348" width="2.7109375" style="3" customWidth="1"/>
    <col min="14349" max="14349" width="10.7109375" style="3" bestFit="1" customWidth="1"/>
    <col min="14350" max="14350" width="3" style="3" customWidth="1"/>
    <col min="14351" max="14351" width="10" style="3" customWidth="1"/>
    <col min="14352" max="14352" width="4.7109375" style="3" customWidth="1"/>
    <col min="14353" max="14353" width="10.85546875" style="3" customWidth="1"/>
    <col min="14354" max="14354" width="4.85546875" style="3" customWidth="1"/>
    <col min="14355" max="14355" width="11.28515625" style="3" customWidth="1"/>
    <col min="14356" max="14356" width="4.42578125" style="3" customWidth="1"/>
    <col min="14357" max="14357" width="1.140625" style="3" customWidth="1"/>
    <col min="14358" max="14358" width="1.7109375" style="3" customWidth="1"/>
    <col min="14359" max="14592" width="9.28515625" style="3"/>
    <col min="14593" max="14594" width="3.85546875" style="3" customWidth="1"/>
    <col min="14595" max="14595" width="3" style="3" customWidth="1"/>
    <col min="14596" max="14596" width="1.85546875" style="3" customWidth="1"/>
    <col min="14597" max="14597" width="6.140625" style="3" customWidth="1"/>
    <col min="14598" max="14598" width="4.140625" style="3" customWidth="1"/>
    <col min="14599" max="14599" width="8.28515625" style="3" customWidth="1"/>
    <col min="14600" max="14600" width="4.85546875" style="3" customWidth="1"/>
    <col min="14601" max="14601" width="9.85546875" style="3" customWidth="1"/>
    <col min="14602" max="14602" width="5.85546875" style="3" customWidth="1"/>
    <col min="14603" max="14603" width="9.7109375" style="3" customWidth="1"/>
    <col min="14604" max="14604" width="2.7109375" style="3" customWidth="1"/>
    <col min="14605" max="14605" width="10.7109375" style="3" bestFit="1" customWidth="1"/>
    <col min="14606" max="14606" width="3" style="3" customWidth="1"/>
    <col min="14607" max="14607" width="10" style="3" customWidth="1"/>
    <col min="14608" max="14608" width="4.7109375" style="3" customWidth="1"/>
    <col min="14609" max="14609" width="10.85546875" style="3" customWidth="1"/>
    <col min="14610" max="14610" width="4.85546875" style="3" customWidth="1"/>
    <col min="14611" max="14611" width="11.28515625" style="3" customWidth="1"/>
    <col min="14612" max="14612" width="4.42578125" style="3" customWidth="1"/>
    <col min="14613" max="14613" width="1.140625" style="3" customWidth="1"/>
    <col min="14614" max="14614" width="1.7109375" style="3" customWidth="1"/>
    <col min="14615" max="14848" width="9.28515625" style="3"/>
    <col min="14849" max="14850" width="3.85546875" style="3" customWidth="1"/>
    <col min="14851" max="14851" width="3" style="3" customWidth="1"/>
    <col min="14852" max="14852" width="1.85546875" style="3" customWidth="1"/>
    <col min="14853" max="14853" width="6.140625" style="3" customWidth="1"/>
    <col min="14854" max="14854" width="4.140625" style="3" customWidth="1"/>
    <col min="14855" max="14855" width="8.28515625" style="3" customWidth="1"/>
    <col min="14856" max="14856" width="4.85546875" style="3" customWidth="1"/>
    <col min="14857" max="14857" width="9.85546875" style="3" customWidth="1"/>
    <col min="14858" max="14858" width="5.85546875" style="3" customWidth="1"/>
    <col min="14859" max="14859" width="9.7109375" style="3" customWidth="1"/>
    <col min="14860" max="14860" width="2.7109375" style="3" customWidth="1"/>
    <col min="14861" max="14861" width="10.7109375" style="3" bestFit="1" customWidth="1"/>
    <col min="14862" max="14862" width="3" style="3" customWidth="1"/>
    <col min="14863" max="14863" width="10" style="3" customWidth="1"/>
    <col min="14864" max="14864" width="4.7109375" style="3" customWidth="1"/>
    <col min="14865" max="14865" width="10.85546875" style="3" customWidth="1"/>
    <col min="14866" max="14866" width="4.85546875" style="3" customWidth="1"/>
    <col min="14867" max="14867" width="11.28515625" style="3" customWidth="1"/>
    <col min="14868" max="14868" width="4.42578125" style="3" customWidth="1"/>
    <col min="14869" max="14869" width="1.140625" style="3" customWidth="1"/>
    <col min="14870" max="14870" width="1.7109375" style="3" customWidth="1"/>
    <col min="14871" max="15104" width="9.28515625" style="3"/>
    <col min="15105" max="15106" width="3.85546875" style="3" customWidth="1"/>
    <col min="15107" max="15107" width="3" style="3" customWidth="1"/>
    <col min="15108" max="15108" width="1.85546875" style="3" customWidth="1"/>
    <col min="15109" max="15109" width="6.140625" style="3" customWidth="1"/>
    <col min="15110" max="15110" width="4.140625" style="3" customWidth="1"/>
    <col min="15111" max="15111" width="8.28515625" style="3" customWidth="1"/>
    <col min="15112" max="15112" width="4.85546875" style="3" customWidth="1"/>
    <col min="15113" max="15113" width="9.85546875" style="3" customWidth="1"/>
    <col min="15114" max="15114" width="5.85546875" style="3" customWidth="1"/>
    <col min="15115" max="15115" width="9.7109375" style="3" customWidth="1"/>
    <col min="15116" max="15116" width="2.7109375" style="3" customWidth="1"/>
    <col min="15117" max="15117" width="10.7109375" style="3" bestFit="1" customWidth="1"/>
    <col min="15118" max="15118" width="3" style="3" customWidth="1"/>
    <col min="15119" max="15119" width="10" style="3" customWidth="1"/>
    <col min="15120" max="15120" width="4.7109375" style="3" customWidth="1"/>
    <col min="15121" max="15121" width="10.85546875" style="3" customWidth="1"/>
    <col min="15122" max="15122" width="4.85546875" style="3" customWidth="1"/>
    <col min="15123" max="15123" width="11.28515625" style="3" customWidth="1"/>
    <col min="15124" max="15124" width="4.42578125" style="3" customWidth="1"/>
    <col min="15125" max="15125" width="1.140625" style="3" customWidth="1"/>
    <col min="15126" max="15126" width="1.7109375" style="3" customWidth="1"/>
    <col min="15127" max="15360" width="9.28515625" style="3"/>
    <col min="15361" max="15362" width="3.85546875" style="3" customWidth="1"/>
    <col min="15363" max="15363" width="3" style="3" customWidth="1"/>
    <col min="15364" max="15364" width="1.85546875" style="3" customWidth="1"/>
    <col min="15365" max="15365" width="6.140625" style="3" customWidth="1"/>
    <col min="15366" max="15366" width="4.140625" style="3" customWidth="1"/>
    <col min="15367" max="15367" width="8.28515625" style="3" customWidth="1"/>
    <col min="15368" max="15368" width="4.85546875" style="3" customWidth="1"/>
    <col min="15369" max="15369" width="9.85546875" style="3" customWidth="1"/>
    <col min="15370" max="15370" width="5.85546875" style="3" customWidth="1"/>
    <col min="15371" max="15371" width="9.7109375" style="3" customWidth="1"/>
    <col min="15372" max="15372" width="2.7109375" style="3" customWidth="1"/>
    <col min="15373" max="15373" width="10.7109375" style="3" bestFit="1" customWidth="1"/>
    <col min="15374" max="15374" width="3" style="3" customWidth="1"/>
    <col min="15375" max="15375" width="10" style="3" customWidth="1"/>
    <col min="15376" max="15376" width="4.7109375" style="3" customWidth="1"/>
    <col min="15377" max="15377" width="10.85546875" style="3" customWidth="1"/>
    <col min="15378" max="15378" width="4.85546875" style="3" customWidth="1"/>
    <col min="15379" max="15379" width="11.28515625" style="3" customWidth="1"/>
    <col min="15380" max="15380" width="4.42578125" style="3" customWidth="1"/>
    <col min="15381" max="15381" width="1.140625" style="3" customWidth="1"/>
    <col min="15382" max="15382" width="1.7109375" style="3" customWidth="1"/>
    <col min="15383" max="15616" width="9.28515625" style="3"/>
    <col min="15617" max="15618" width="3.85546875" style="3" customWidth="1"/>
    <col min="15619" max="15619" width="3" style="3" customWidth="1"/>
    <col min="15620" max="15620" width="1.85546875" style="3" customWidth="1"/>
    <col min="15621" max="15621" width="6.140625" style="3" customWidth="1"/>
    <col min="15622" max="15622" width="4.140625" style="3" customWidth="1"/>
    <col min="15623" max="15623" width="8.28515625" style="3" customWidth="1"/>
    <col min="15624" max="15624" width="4.85546875" style="3" customWidth="1"/>
    <col min="15625" max="15625" width="9.85546875" style="3" customWidth="1"/>
    <col min="15626" max="15626" width="5.85546875" style="3" customWidth="1"/>
    <col min="15627" max="15627" width="9.7109375" style="3" customWidth="1"/>
    <col min="15628" max="15628" width="2.7109375" style="3" customWidth="1"/>
    <col min="15629" max="15629" width="10.7109375" style="3" bestFit="1" customWidth="1"/>
    <col min="15630" max="15630" width="3" style="3" customWidth="1"/>
    <col min="15631" max="15631" width="10" style="3" customWidth="1"/>
    <col min="15632" max="15632" width="4.7109375" style="3" customWidth="1"/>
    <col min="15633" max="15633" width="10.85546875" style="3" customWidth="1"/>
    <col min="15634" max="15634" width="4.85546875" style="3" customWidth="1"/>
    <col min="15635" max="15635" width="11.28515625" style="3" customWidth="1"/>
    <col min="15636" max="15636" width="4.42578125" style="3" customWidth="1"/>
    <col min="15637" max="15637" width="1.140625" style="3" customWidth="1"/>
    <col min="15638" max="15638" width="1.7109375" style="3" customWidth="1"/>
    <col min="15639" max="15872" width="9.28515625" style="3"/>
    <col min="15873" max="15874" width="3.85546875" style="3" customWidth="1"/>
    <col min="15875" max="15875" width="3" style="3" customWidth="1"/>
    <col min="15876" max="15876" width="1.85546875" style="3" customWidth="1"/>
    <col min="15877" max="15877" width="6.140625" style="3" customWidth="1"/>
    <col min="15878" max="15878" width="4.140625" style="3" customWidth="1"/>
    <col min="15879" max="15879" width="8.28515625" style="3" customWidth="1"/>
    <col min="15880" max="15880" width="4.85546875" style="3" customWidth="1"/>
    <col min="15881" max="15881" width="9.85546875" style="3" customWidth="1"/>
    <col min="15882" max="15882" width="5.85546875" style="3" customWidth="1"/>
    <col min="15883" max="15883" width="9.7109375" style="3" customWidth="1"/>
    <col min="15884" max="15884" width="2.7109375" style="3" customWidth="1"/>
    <col min="15885" max="15885" width="10.7109375" style="3" bestFit="1" customWidth="1"/>
    <col min="15886" max="15886" width="3" style="3" customWidth="1"/>
    <col min="15887" max="15887" width="10" style="3" customWidth="1"/>
    <col min="15888" max="15888" width="4.7109375" style="3" customWidth="1"/>
    <col min="15889" max="15889" width="10.85546875" style="3" customWidth="1"/>
    <col min="15890" max="15890" width="4.85546875" style="3" customWidth="1"/>
    <col min="15891" max="15891" width="11.28515625" style="3" customWidth="1"/>
    <col min="15892" max="15892" width="4.42578125" style="3" customWidth="1"/>
    <col min="15893" max="15893" width="1.140625" style="3" customWidth="1"/>
    <col min="15894" max="15894" width="1.7109375" style="3" customWidth="1"/>
    <col min="15895" max="16128" width="9.28515625" style="3"/>
    <col min="16129" max="16130" width="3.85546875" style="3" customWidth="1"/>
    <col min="16131" max="16131" width="3" style="3" customWidth="1"/>
    <col min="16132" max="16132" width="1.85546875" style="3" customWidth="1"/>
    <col min="16133" max="16133" width="6.140625" style="3" customWidth="1"/>
    <col min="16134" max="16134" width="4.140625" style="3" customWidth="1"/>
    <col min="16135" max="16135" width="8.28515625" style="3" customWidth="1"/>
    <col min="16136" max="16136" width="4.85546875" style="3" customWidth="1"/>
    <col min="16137" max="16137" width="9.85546875" style="3" customWidth="1"/>
    <col min="16138" max="16138" width="5.85546875" style="3" customWidth="1"/>
    <col min="16139" max="16139" width="9.7109375" style="3" customWidth="1"/>
    <col min="16140" max="16140" width="2.7109375" style="3" customWidth="1"/>
    <col min="16141" max="16141" width="10.7109375" style="3" bestFit="1" customWidth="1"/>
    <col min="16142" max="16142" width="3" style="3" customWidth="1"/>
    <col min="16143" max="16143" width="10" style="3" customWidth="1"/>
    <col min="16144" max="16144" width="4.7109375" style="3" customWidth="1"/>
    <col min="16145" max="16145" width="10.85546875" style="3" customWidth="1"/>
    <col min="16146" max="16146" width="4.85546875" style="3" customWidth="1"/>
    <col min="16147" max="16147" width="11.28515625" style="3" customWidth="1"/>
    <col min="16148" max="16148" width="4.42578125" style="3" customWidth="1"/>
    <col min="16149" max="16149" width="1.140625" style="3" customWidth="1"/>
    <col min="16150" max="16150" width="1.7109375" style="3" customWidth="1"/>
    <col min="16151" max="16384" width="9.28515625" style="3"/>
  </cols>
  <sheetData>
    <row r="1" spans="1:72" s="80" customFormat="1" x14ac:dyDescent="0.25">
      <c r="A1" s="111" t="s">
        <v>52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79"/>
    </row>
    <row r="2" spans="1:72" s="80" customFormat="1" x14ac:dyDescent="0.25">
      <c r="A2" s="81" t="s">
        <v>53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79"/>
    </row>
    <row r="3" spans="1:72" s="35" customFormat="1" ht="15.75" customHeight="1" x14ac:dyDescent="0.25">
      <c r="A3" s="113" t="s">
        <v>4</v>
      </c>
      <c r="B3" s="113"/>
      <c r="C3" s="113"/>
      <c r="D3" s="113"/>
      <c r="E3" s="113"/>
      <c r="F3" s="113"/>
      <c r="G3" s="113"/>
      <c r="H3" s="113"/>
      <c r="I3" s="113"/>
      <c r="N3" s="62" t="s">
        <v>6</v>
      </c>
      <c r="O3" s="64" t="s">
        <v>7</v>
      </c>
      <c r="Q3" s="64"/>
      <c r="R3" s="64"/>
      <c r="S3" s="64"/>
      <c r="T3" s="33"/>
      <c r="U3" s="33"/>
      <c r="V3" s="33"/>
      <c r="AD3" s="33"/>
      <c r="AE3" s="33"/>
      <c r="AM3" s="33"/>
      <c r="AU3" s="33"/>
      <c r="AV3" s="33"/>
      <c r="BK3" s="33"/>
      <c r="BL3" s="33"/>
      <c r="BM3" s="33"/>
      <c r="BN3" s="33"/>
      <c r="BO3" s="33"/>
      <c r="BP3" s="33"/>
      <c r="BQ3" s="33"/>
      <c r="BR3" s="33"/>
      <c r="BS3" s="33"/>
      <c r="BT3" s="33"/>
    </row>
    <row r="4" spans="1:72" s="35" customFormat="1" ht="15.75" customHeight="1" x14ac:dyDescent="0.2">
      <c r="A4" s="114" t="s">
        <v>5</v>
      </c>
      <c r="B4" s="114"/>
      <c r="C4" s="114"/>
      <c r="D4" s="114"/>
      <c r="E4" s="114"/>
      <c r="F4" s="114"/>
      <c r="G4" s="114"/>
      <c r="H4" s="33"/>
      <c r="I4" s="33"/>
      <c r="N4" s="63" t="s">
        <v>8</v>
      </c>
      <c r="O4" s="65" t="s">
        <v>128</v>
      </c>
      <c r="Q4" s="65"/>
      <c r="R4" s="65"/>
      <c r="S4" s="65"/>
      <c r="T4" s="33"/>
      <c r="U4" s="33"/>
      <c r="V4" s="33"/>
      <c r="AD4" s="33"/>
      <c r="AE4" s="33"/>
      <c r="AM4" s="33"/>
      <c r="AU4" s="33"/>
      <c r="AV4" s="33"/>
      <c r="BK4" s="33"/>
      <c r="BL4" s="33"/>
      <c r="BM4" s="33"/>
      <c r="BN4" s="33"/>
      <c r="BO4" s="33"/>
      <c r="BP4" s="33"/>
      <c r="BQ4" s="33"/>
      <c r="BR4" s="33"/>
      <c r="BS4" s="33"/>
      <c r="BT4" s="33"/>
    </row>
    <row r="5" spans="1:72" s="35" customFormat="1" ht="15.75" customHeight="1" x14ac:dyDescent="0.2">
      <c r="A5" s="32"/>
      <c r="B5" s="32"/>
      <c r="C5" s="33"/>
      <c r="D5" s="33"/>
      <c r="E5" s="33"/>
      <c r="F5" s="33"/>
      <c r="G5" s="33"/>
      <c r="H5" s="33"/>
      <c r="I5" s="33"/>
      <c r="N5" s="63" t="s">
        <v>9</v>
      </c>
      <c r="O5" s="115" t="s">
        <v>129</v>
      </c>
      <c r="P5" s="115"/>
      <c r="Q5" s="115"/>
      <c r="R5" s="115"/>
      <c r="S5" s="115"/>
      <c r="T5" s="33"/>
      <c r="U5" s="33"/>
      <c r="V5" s="33"/>
      <c r="AD5" s="33"/>
      <c r="AE5" s="33"/>
      <c r="AM5" s="33"/>
      <c r="AU5" s="33"/>
      <c r="AV5" s="33"/>
      <c r="BK5" s="33"/>
      <c r="BL5" s="33"/>
      <c r="BM5" s="33"/>
      <c r="BN5" s="33"/>
      <c r="BO5" s="33"/>
      <c r="BP5" s="33"/>
      <c r="BQ5" s="33"/>
      <c r="BR5" s="33"/>
      <c r="BS5" s="33"/>
      <c r="BT5" s="33"/>
    </row>
    <row r="6" spans="1:72" s="35" customFormat="1" x14ac:dyDescent="0.25">
      <c r="A6" s="32"/>
      <c r="B6" s="32"/>
      <c r="C6" s="33"/>
      <c r="D6" s="33"/>
      <c r="E6" s="33"/>
      <c r="F6" s="33"/>
      <c r="G6" s="33"/>
      <c r="H6" s="33"/>
      <c r="I6" s="33"/>
      <c r="M6" s="33"/>
      <c r="N6" s="60"/>
      <c r="O6" s="115"/>
      <c r="P6" s="115"/>
      <c r="Q6" s="115"/>
      <c r="R6" s="115"/>
      <c r="S6" s="115"/>
      <c r="T6" s="33"/>
      <c r="U6" s="33"/>
      <c r="V6" s="33"/>
      <c r="AD6" s="33"/>
      <c r="AE6" s="33"/>
      <c r="AM6" s="33"/>
      <c r="AU6" s="33"/>
      <c r="AV6" s="33"/>
      <c r="BK6" s="33"/>
      <c r="BL6" s="33"/>
      <c r="BM6" s="33"/>
      <c r="BN6" s="33"/>
      <c r="BO6" s="33"/>
      <c r="BP6" s="33"/>
      <c r="BQ6" s="33"/>
      <c r="BR6" s="33"/>
      <c r="BS6" s="33"/>
      <c r="BT6" s="33"/>
    </row>
    <row r="7" spans="1:72" s="35" customFormat="1" ht="12.75" customHeight="1" x14ac:dyDescent="0.2">
      <c r="A7" s="36"/>
      <c r="B7" s="36"/>
      <c r="C7" s="33"/>
      <c r="D7" s="33"/>
      <c r="E7" s="33"/>
      <c r="F7" s="33"/>
      <c r="G7" s="33"/>
      <c r="H7" s="34"/>
      <c r="I7" s="33"/>
      <c r="M7" s="33"/>
      <c r="N7" s="61"/>
      <c r="O7" s="115"/>
      <c r="P7" s="115"/>
      <c r="Q7" s="115"/>
      <c r="R7" s="115"/>
      <c r="S7" s="115"/>
      <c r="T7" s="37"/>
      <c r="U7" s="33"/>
      <c r="V7" s="33"/>
      <c r="AD7" s="33"/>
      <c r="AE7" s="33"/>
      <c r="AM7" s="33"/>
      <c r="AU7" s="33"/>
      <c r="AV7" s="33"/>
      <c r="BK7" s="33"/>
      <c r="BL7" s="33"/>
      <c r="BM7" s="33"/>
      <c r="BN7" s="33"/>
      <c r="BO7" s="33"/>
      <c r="BP7" s="33"/>
      <c r="BQ7" s="33"/>
      <c r="BR7" s="33"/>
      <c r="BS7" s="33"/>
      <c r="BT7" s="33"/>
    </row>
    <row r="8" spans="1:72" s="35" customFormat="1" ht="12.75" x14ac:dyDescent="0.2">
      <c r="B8" s="32"/>
      <c r="C8" s="33"/>
      <c r="D8" s="38"/>
      <c r="E8" s="78"/>
      <c r="F8" s="33"/>
      <c r="G8" s="33"/>
      <c r="H8" s="33"/>
      <c r="I8" s="33"/>
      <c r="J8" s="33"/>
      <c r="M8" s="33"/>
      <c r="O8" s="115"/>
      <c r="P8" s="115"/>
      <c r="Q8" s="115"/>
      <c r="R8" s="115"/>
      <c r="S8" s="115"/>
      <c r="T8" s="33"/>
      <c r="U8" s="33"/>
      <c r="V8" s="33"/>
      <c r="AD8" s="33"/>
      <c r="AE8" s="33"/>
      <c r="AM8" s="33"/>
      <c r="AU8" s="33"/>
      <c r="AV8" s="33"/>
      <c r="BK8" s="33"/>
      <c r="BL8" s="33"/>
      <c r="BM8" s="33"/>
      <c r="BN8" s="33"/>
      <c r="BO8" s="33"/>
      <c r="BP8" s="33"/>
      <c r="BQ8" s="33"/>
      <c r="BR8" s="33"/>
      <c r="BS8" s="33"/>
      <c r="BT8" s="33"/>
    </row>
    <row r="9" spans="1:72" s="35" customFormat="1" ht="14.25" x14ac:dyDescent="0.2">
      <c r="B9" s="32"/>
      <c r="C9" s="33"/>
      <c r="D9" s="38"/>
      <c r="E9" s="33"/>
      <c r="F9" s="33"/>
      <c r="G9" s="33"/>
      <c r="H9" s="33"/>
      <c r="I9" s="33"/>
      <c r="J9" s="33"/>
      <c r="M9" s="33"/>
      <c r="O9" s="66"/>
      <c r="P9" s="66"/>
      <c r="Q9" s="66"/>
      <c r="R9" s="66"/>
      <c r="S9" s="66"/>
      <c r="T9" s="33"/>
      <c r="U9" s="33"/>
      <c r="V9" s="33"/>
      <c r="AD9" s="33"/>
      <c r="AE9" s="33"/>
      <c r="AM9" s="33"/>
      <c r="AU9" s="33"/>
      <c r="AV9" s="33"/>
      <c r="BK9" s="33"/>
      <c r="BL9" s="33"/>
      <c r="BM9" s="33"/>
      <c r="BN9" s="33"/>
      <c r="BO9" s="33"/>
      <c r="BP9" s="33"/>
      <c r="BQ9" s="33"/>
      <c r="BR9" s="33"/>
      <c r="BS9" s="33"/>
      <c r="BT9" s="33"/>
    </row>
    <row r="10" spans="1:72" s="1" customFormat="1" ht="19.5" x14ac:dyDescent="0.35">
      <c r="A10" s="116" t="s">
        <v>10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2"/>
    </row>
    <row r="11" spans="1:72" s="1" customFormat="1" ht="19.5" x14ac:dyDescent="0.35"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2"/>
    </row>
    <row r="12" spans="1:72" s="8" customFormat="1" x14ac:dyDescent="0.25">
      <c r="A12" s="4"/>
      <c r="B12" s="31"/>
      <c r="C12" s="5"/>
      <c r="D12" s="6"/>
      <c r="E12" s="7"/>
      <c r="F12" s="6"/>
      <c r="G12" s="7"/>
      <c r="H12" s="6"/>
      <c r="I12" s="7"/>
      <c r="J12" s="7"/>
      <c r="L12" s="9"/>
      <c r="M12" s="10"/>
      <c r="N12" s="11"/>
      <c r="O12" s="10"/>
      <c r="P12" s="12"/>
      <c r="Q12" s="11"/>
      <c r="R12" s="13"/>
      <c r="S12" s="14"/>
      <c r="T12" s="15"/>
    </row>
    <row r="13" spans="1:72" s="48" customFormat="1" x14ac:dyDescent="0.25">
      <c r="A13" s="47" t="s">
        <v>0</v>
      </c>
      <c r="B13" s="67" t="s">
        <v>81</v>
      </c>
      <c r="D13" s="49"/>
      <c r="E13" s="50"/>
      <c r="F13" s="49"/>
      <c r="G13" s="50"/>
      <c r="H13" s="49"/>
      <c r="I13" s="50"/>
      <c r="J13" s="50"/>
      <c r="K13" s="51"/>
      <c r="L13" s="52"/>
      <c r="N13" s="53"/>
    </row>
    <row r="14" spans="1:72" s="8" customFormat="1" x14ac:dyDescent="0.25">
      <c r="A14" s="4" t="s">
        <v>78</v>
      </c>
      <c r="B14" s="68" t="s">
        <v>11</v>
      </c>
      <c r="C14" s="5"/>
      <c r="D14" s="6"/>
      <c r="E14" s="7"/>
      <c r="F14" s="6"/>
      <c r="G14" s="7"/>
      <c r="H14" s="6"/>
      <c r="I14" s="7"/>
      <c r="J14" s="7"/>
      <c r="L14" s="9"/>
      <c r="M14" s="10"/>
      <c r="N14" s="11"/>
      <c r="O14" s="10"/>
      <c r="P14" s="12"/>
      <c r="Q14" s="11"/>
      <c r="R14" s="13"/>
      <c r="S14" s="14"/>
      <c r="T14" s="15"/>
    </row>
    <row r="15" spans="1:72" s="8" customFormat="1" x14ac:dyDescent="0.25">
      <c r="A15" s="4"/>
      <c r="B15" s="69" t="s">
        <v>12</v>
      </c>
      <c r="C15" s="5"/>
      <c r="D15" s="6"/>
      <c r="E15" s="7"/>
      <c r="F15" s="6"/>
      <c r="G15" s="7"/>
      <c r="H15" s="6"/>
      <c r="I15" s="7"/>
      <c r="J15" s="7"/>
      <c r="L15" s="9"/>
      <c r="M15" s="10"/>
      <c r="N15" s="11"/>
      <c r="O15" s="10"/>
      <c r="P15" s="12"/>
      <c r="Q15" s="11"/>
      <c r="R15" s="13"/>
      <c r="S15" s="14"/>
      <c r="T15" s="15"/>
    </row>
    <row r="16" spans="1:72" s="8" customFormat="1" x14ac:dyDescent="0.25">
      <c r="A16" s="4"/>
      <c r="B16" s="70" t="s">
        <v>13</v>
      </c>
      <c r="C16" s="5"/>
      <c r="D16" s="6"/>
      <c r="E16" s="7"/>
      <c r="F16" s="6"/>
      <c r="G16" s="7"/>
      <c r="H16" s="6"/>
      <c r="I16" s="7"/>
      <c r="J16" s="7"/>
      <c r="L16" s="9"/>
      <c r="M16" s="10"/>
      <c r="N16" s="11"/>
      <c r="O16" s="10"/>
      <c r="P16" s="12"/>
      <c r="Q16" s="11"/>
      <c r="R16" s="13"/>
      <c r="S16" s="14"/>
      <c r="T16" s="15"/>
    </row>
    <row r="17" spans="1:20" x14ac:dyDescent="0.25">
      <c r="A17" s="72"/>
      <c r="B17" s="70" t="s">
        <v>14</v>
      </c>
      <c r="C17" s="19"/>
      <c r="E17" s="3"/>
      <c r="F17" s="30"/>
      <c r="G17" s="45"/>
      <c r="H17" s="44"/>
      <c r="I17" s="30"/>
      <c r="J17" s="3"/>
      <c r="K17" s="40">
        <v>9</v>
      </c>
      <c r="L17" s="40" t="s">
        <v>1</v>
      </c>
      <c r="M17" s="39">
        <v>4</v>
      </c>
      <c r="N17" s="39" t="s">
        <v>1</v>
      </c>
      <c r="O17" s="42">
        <v>0.4</v>
      </c>
      <c r="P17" s="23" t="s">
        <v>2</v>
      </c>
      <c r="Q17" s="87">
        <f>K17*M17*O17</f>
        <v>14.4</v>
      </c>
      <c r="R17" s="47" t="s">
        <v>3</v>
      </c>
    </row>
    <row r="18" spans="1:20" x14ac:dyDescent="0.25">
      <c r="A18" s="72"/>
      <c r="B18" s="119" t="s">
        <v>16</v>
      </c>
      <c r="C18" s="119"/>
      <c r="D18" s="119"/>
      <c r="E18" s="119"/>
      <c r="F18" s="119"/>
      <c r="G18" s="119"/>
      <c r="H18" s="119"/>
      <c r="I18" s="30"/>
      <c r="J18" s="3"/>
      <c r="K18" s="40">
        <v>9</v>
      </c>
      <c r="L18" s="40" t="s">
        <v>1</v>
      </c>
      <c r="M18" s="39">
        <v>3.3</v>
      </c>
      <c r="N18" s="39" t="s">
        <v>1</v>
      </c>
      <c r="O18" s="42">
        <v>0.6</v>
      </c>
      <c r="P18" s="23" t="s">
        <v>2</v>
      </c>
      <c r="Q18" s="24">
        <f>K18*M18*O18</f>
        <v>17.82</v>
      </c>
      <c r="R18" s="23" t="s">
        <v>3</v>
      </c>
      <c r="S18" s="59"/>
    </row>
    <row r="19" spans="1:20" x14ac:dyDescent="0.25">
      <c r="A19" s="72"/>
      <c r="B19" s="120" t="s">
        <v>17</v>
      </c>
      <c r="C19" s="120"/>
      <c r="D19" s="120"/>
      <c r="E19" s="120"/>
      <c r="F19" s="120"/>
      <c r="G19" s="120"/>
      <c r="H19" s="120"/>
      <c r="I19" s="30"/>
      <c r="J19" s="3"/>
      <c r="M19" s="40">
        <v>9</v>
      </c>
      <c r="N19" s="40" t="s">
        <v>1</v>
      </c>
      <c r="O19" s="39">
        <v>0.36</v>
      </c>
      <c r="P19" s="23" t="s">
        <v>2</v>
      </c>
      <c r="Q19" s="24">
        <f>M19*O19</f>
        <v>3.2399999999999998</v>
      </c>
      <c r="R19" s="23" t="s">
        <v>3</v>
      </c>
      <c r="S19" s="59"/>
    </row>
    <row r="20" spans="1:20" x14ac:dyDescent="0.25">
      <c r="A20" s="72"/>
      <c r="B20" s="70"/>
      <c r="C20" s="19"/>
      <c r="E20" s="3"/>
      <c r="F20" s="30"/>
      <c r="G20" s="45"/>
      <c r="H20" s="44"/>
      <c r="I20" s="30"/>
      <c r="J20" s="3"/>
      <c r="M20" s="40">
        <v>9</v>
      </c>
      <c r="N20" s="40" t="s">
        <v>1</v>
      </c>
      <c r="O20" s="39">
        <v>2.92</v>
      </c>
      <c r="P20" s="23" t="s">
        <v>2</v>
      </c>
      <c r="Q20" s="24">
        <f>M20*O20</f>
        <v>26.28</v>
      </c>
      <c r="R20" s="23" t="s">
        <v>3</v>
      </c>
      <c r="S20" s="59"/>
    </row>
    <row r="21" spans="1:20" x14ac:dyDescent="0.25">
      <c r="A21" s="72"/>
      <c r="B21" s="70" t="s">
        <v>18</v>
      </c>
      <c r="C21" s="19"/>
      <c r="E21" s="3"/>
      <c r="F21" s="30"/>
      <c r="G21" s="45"/>
      <c r="H21" s="44"/>
      <c r="I21" s="30"/>
      <c r="J21" s="3"/>
      <c r="K21" s="7"/>
      <c r="L21" s="6"/>
      <c r="M21" s="40">
        <v>9</v>
      </c>
      <c r="N21" s="40" t="s">
        <v>1</v>
      </c>
      <c r="O21" s="39">
        <v>172.59</v>
      </c>
      <c r="P21" s="23" t="s">
        <v>2</v>
      </c>
      <c r="Q21" s="24">
        <f>M21*O21</f>
        <v>1553.31</v>
      </c>
      <c r="R21" s="23" t="s">
        <v>66</v>
      </c>
      <c r="S21" s="59"/>
    </row>
    <row r="22" spans="1:20" x14ac:dyDescent="0.25">
      <c r="B22" s="70"/>
      <c r="C22" s="19"/>
      <c r="E22" s="3"/>
      <c r="F22" s="30"/>
      <c r="G22" s="45"/>
      <c r="H22" s="44"/>
      <c r="I22" s="30"/>
      <c r="J22" s="3"/>
      <c r="K22" s="40"/>
      <c r="L22" s="40"/>
      <c r="M22" s="39"/>
      <c r="N22" s="39"/>
      <c r="O22" s="40"/>
      <c r="P22" s="23"/>
      <c r="Q22" s="24"/>
      <c r="R22" s="23"/>
      <c r="S22" s="59"/>
    </row>
    <row r="23" spans="1:20" s="8" customFormat="1" x14ac:dyDescent="0.25">
      <c r="A23" s="4"/>
      <c r="B23" s="69" t="s">
        <v>83</v>
      </c>
      <c r="C23" s="5"/>
      <c r="D23" s="6"/>
      <c r="E23" s="7"/>
      <c r="F23" s="6"/>
      <c r="G23" s="7"/>
      <c r="H23" s="6"/>
      <c r="I23" s="7"/>
      <c r="J23" s="7"/>
      <c r="L23" s="9"/>
      <c r="M23" s="10"/>
      <c r="N23" s="11"/>
      <c r="O23" s="10"/>
      <c r="P23" s="12"/>
      <c r="Q23" s="11"/>
      <c r="R23" s="13"/>
      <c r="S23" s="14"/>
      <c r="T23" s="15"/>
    </row>
    <row r="24" spans="1:20" s="8" customFormat="1" x14ac:dyDescent="0.25">
      <c r="A24" s="4"/>
      <c r="B24" s="70" t="s">
        <v>19</v>
      </c>
      <c r="C24" s="5"/>
      <c r="D24" s="6"/>
      <c r="E24" s="7"/>
      <c r="F24" s="6"/>
      <c r="G24" s="7"/>
      <c r="H24" s="6"/>
      <c r="I24" s="7"/>
      <c r="J24" s="7"/>
      <c r="L24" s="9"/>
      <c r="M24" s="10"/>
      <c r="N24" s="11"/>
      <c r="O24" s="10"/>
      <c r="P24" s="12"/>
      <c r="Q24" s="11"/>
      <c r="R24" s="13"/>
      <c r="S24" s="14"/>
      <c r="T24" s="15"/>
    </row>
    <row r="25" spans="1:20" x14ac:dyDescent="0.25">
      <c r="A25" s="72"/>
      <c r="B25" s="70" t="s">
        <v>20</v>
      </c>
      <c r="C25" s="19"/>
      <c r="E25" s="3"/>
      <c r="F25" s="30"/>
      <c r="G25" s="45"/>
      <c r="H25" s="44"/>
      <c r="I25" s="30"/>
      <c r="J25" s="3"/>
      <c r="K25" s="40">
        <v>22</v>
      </c>
      <c r="L25" s="40" t="s">
        <v>1</v>
      </c>
      <c r="M25" s="39">
        <v>2.5</v>
      </c>
      <c r="N25" s="39" t="s">
        <v>1</v>
      </c>
      <c r="O25" s="42">
        <v>3</v>
      </c>
      <c r="P25" s="23" t="s">
        <v>2</v>
      </c>
      <c r="Q25" s="87">
        <f t="shared" ref="Q25:Q39" si="0">K25*M25*O25</f>
        <v>165</v>
      </c>
      <c r="R25" s="47" t="s">
        <v>3</v>
      </c>
      <c r="S25" s="59"/>
    </row>
    <row r="26" spans="1:20" x14ac:dyDescent="0.25">
      <c r="A26" s="72"/>
      <c r="B26" s="70" t="s">
        <v>16</v>
      </c>
      <c r="C26" s="19"/>
      <c r="E26" s="3"/>
      <c r="F26" s="30"/>
      <c r="G26" s="45"/>
      <c r="H26" s="44"/>
      <c r="I26" s="30"/>
      <c r="J26" s="3"/>
      <c r="K26" s="40">
        <v>22</v>
      </c>
      <c r="L26" s="40" t="s">
        <v>1</v>
      </c>
      <c r="M26" s="39">
        <v>0.5</v>
      </c>
      <c r="N26" s="39" t="s">
        <v>1</v>
      </c>
      <c r="O26" s="42">
        <v>2.2999999999999998</v>
      </c>
      <c r="P26" s="23" t="s">
        <v>2</v>
      </c>
      <c r="Q26" s="24">
        <f t="shared" si="0"/>
        <v>25.299999999999997</v>
      </c>
      <c r="R26" s="23" t="s">
        <v>3</v>
      </c>
      <c r="S26" s="59"/>
    </row>
    <row r="27" spans="1:20" x14ac:dyDescent="0.25">
      <c r="A27" s="72"/>
      <c r="B27" s="70" t="s">
        <v>17</v>
      </c>
      <c r="C27" s="19"/>
      <c r="E27" s="3"/>
      <c r="F27" s="30"/>
      <c r="G27" s="45"/>
      <c r="H27" s="44"/>
      <c r="I27" s="30"/>
      <c r="J27" s="3"/>
      <c r="M27" s="40">
        <v>22</v>
      </c>
      <c r="N27" s="40" t="s">
        <v>1</v>
      </c>
      <c r="O27" s="39">
        <v>0.26</v>
      </c>
      <c r="P27" s="23" t="s">
        <v>2</v>
      </c>
      <c r="Q27" s="24">
        <f>M27*O27</f>
        <v>5.7200000000000006</v>
      </c>
      <c r="R27" s="23" t="s">
        <v>3</v>
      </c>
      <c r="S27" s="59"/>
    </row>
    <row r="28" spans="1:20" x14ac:dyDescent="0.25">
      <c r="A28" s="72"/>
      <c r="B28" s="70"/>
      <c r="C28" s="19"/>
      <c r="E28" s="3"/>
      <c r="F28" s="30"/>
      <c r="G28" s="45"/>
      <c r="H28" s="44"/>
      <c r="I28" s="30"/>
      <c r="J28" s="3"/>
      <c r="M28" s="40">
        <v>22</v>
      </c>
      <c r="N28" s="40" t="s">
        <v>1</v>
      </c>
      <c r="O28" s="39">
        <v>1.84</v>
      </c>
      <c r="P28" s="23" t="s">
        <v>2</v>
      </c>
      <c r="Q28" s="24">
        <f>M28*O28</f>
        <v>40.480000000000004</v>
      </c>
      <c r="R28" s="23" t="s">
        <v>3</v>
      </c>
      <c r="S28" s="59"/>
    </row>
    <row r="29" spans="1:20" x14ac:dyDescent="0.25">
      <c r="A29" s="72"/>
      <c r="B29" s="70" t="s">
        <v>18</v>
      </c>
      <c r="C29" s="19"/>
      <c r="E29" s="3"/>
      <c r="F29" s="30"/>
      <c r="G29" s="45"/>
      <c r="H29" s="44"/>
      <c r="I29" s="30"/>
      <c r="J29" s="3"/>
      <c r="M29" s="40">
        <v>22</v>
      </c>
      <c r="N29" s="40" t="s">
        <v>1</v>
      </c>
      <c r="O29" s="39">
        <v>121.67</v>
      </c>
      <c r="P29" s="23" t="s">
        <v>2</v>
      </c>
      <c r="Q29" s="24">
        <f>M29*O29</f>
        <v>2676.7400000000002</v>
      </c>
      <c r="R29" s="23" t="s">
        <v>66</v>
      </c>
      <c r="S29" s="59"/>
    </row>
    <row r="30" spans="1:20" x14ac:dyDescent="0.25">
      <c r="B30" s="70"/>
      <c r="C30" s="19"/>
      <c r="E30" s="3"/>
      <c r="F30" s="30"/>
      <c r="G30" s="45"/>
      <c r="H30" s="44"/>
      <c r="I30" s="30"/>
      <c r="J30" s="92"/>
      <c r="K30" s="97"/>
      <c r="L30" s="97"/>
      <c r="M30" s="98" t="s">
        <v>71</v>
      </c>
      <c r="N30" s="98"/>
      <c r="O30" s="99"/>
      <c r="P30" s="47"/>
      <c r="Q30" s="87">
        <f>Q18+Q26</f>
        <v>43.12</v>
      </c>
      <c r="R30" s="47" t="s">
        <v>3</v>
      </c>
      <c r="S30" s="59"/>
    </row>
    <row r="31" spans="1:20" x14ac:dyDescent="0.25">
      <c r="B31" s="70"/>
      <c r="C31" s="19"/>
      <c r="E31" s="3"/>
      <c r="F31" s="30"/>
      <c r="G31" s="45"/>
      <c r="H31" s="44"/>
      <c r="I31" s="30"/>
      <c r="J31" s="92"/>
      <c r="K31" s="97"/>
      <c r="L31" s="97"/>
      <c r="M31" s="98" t="s">
        <v>72</v>
      </c>
      <c r="N31" s="98"/>
      <c r="O31" s="99"/>
      <c r="P31" s="47"/>
      <c r="Q31" s="87">
        <f>Q19+Q20+Q27+Q28</f>
        <v>75.72</v>
      </c>
      <c r="R31" s="47" t="s">
        <v>3</v>
      </c>
      <c r="S31" s="59"/>
    </row>
    <row r="32" spans="1:20" x14ac:dyDescent="0.25">
      <c r="B32" s="70"/>
      <c r="C32" s="19"/>
      <c r="E32" s="3"/>
      <c r="F32" s="30"/>
      <c r="G32" s="45"/>
      <c r="H32" s="44"/>
      <c r="I32" s="30"/>
      <c r="J32" s="92"/>
      <c r="K32" s="97"/>
      <c r="L32" s="97"/>
      <c r="M32" s="98" t="s">
        <v>73</v>
      </c>
      <c r="N32" s="98"/>
      <c r="O32" s="99"/>
      <c r="P32" s="47"/>
      <c r="Q32" s="87">
        <f>Q21+Q29</f>
        <v>4230.05</v>
      </c>
      <c r="R32" s="47" t="s">
        <v>66</v>
      </c>
      <c r="S32" s="59"/>
    </row>
    <row r="33" spans="1:19" x14ac:dyDescent="0.25">
      <c r="B33" s="70"/>
      <c r="C33" s="19"/>
      <c r="E33" s="3"/>
      <c r="F33" s="30"/>
      <c r="G33" s="45"/>
      <c r="H33" s="44"/>
      <c r="I33" s="30"/>
      <c r="J33" s="92"/>
      <c r="K33" s="97"/>
      <c r="L33" s="97"/>
      <c r="M33" s="98"/>
      <c r="N33" s="98"/>
      <c r="O33" s="99"/>
      <c r="P33" s="47"/>
      <c r="Q33" s="87"/>
      <c r="R33" s="23"/>
      <c r="S33" s="59"/>
    </row>
    <row r="34" spans="1:19" x14ac:dyDescent="0.25">
      <c r="B34" s="70"/>
      <c r="C34" s="19"/>
      <c r="E34" s="3"/>
      <c r="F34" s="30"/>
      <c r="G34" s="45"/>
      <c r="H34" s="44"/>
      <c r="I34" s="30"/>
      <c r="J34" s="92"/>
      <c r="K34" s="97"/>
      <c r="L34" s="97"/>
      <c r="M34" s="98"/>
      <c r="N34" s="98"/>
      <c r="O34" s="99"/>
      <c r="P34" s="47"/>
      <c r="Q34" s="87"/>
      <c r="R34" s="23"/>
      <c r="S34" s="59"/>
    </row>
    <row r="35" spans="1:19" s="4" customFormat="1" x14ac:dyDescent="0.25">
      <c r="A35" s="4" t="s">
        <v>79</v>
      </c>
      <c r="B35" s="4" t="s">
        <v>69</v>
      </c>
    </row>
    <row r="36" spans="1:19" x14ac:dyDescent="0.25">
      <c r="B36" s="70" t="s">
        <v>22</v>
      </c>
      <c r="C36" s="19"/>
      <c r="E36" s="3"/>
      <c r="F36" s="30"/>
      <c r="G36" s="45"/>
      <c r="H36" s="44"/>
      <c r="I36" s="30"/>
      <c r="J36" s="3"/>
      <c r="K36" s="40">
        <v>30</v>
      </c>
      <c r="L36" s="40" t="s">
        <v>1</v>
      </c>
      <c r="M36" s="39">
        <v>4.5</v>
      </c>
      <c r="N36" s="39" t="s">
        <v>1</v>
      </c>
      <c r="O36" s="42">
        <v>0.15</v>
      </c>
      <c r="P36" s="23" t="s">
        <v>2</v>
      </c>
      <c r="Q36" s="24">
        <f t="shared" si="0"/>
        <v>20.25</v>
      </c>
      <c r="R36" s="23" t="s">
        <v>3</v>
      </c>
      <c r="S36" s="59"/>
    </row>
    <row r="37" spans="1:19" x14ac:dyDescent="0.25">
      <c r="B37" s="70" t="s">
        <v>23</v>
      </c>
      <c r="C37" s="19"/>
      <c r="E37" s="3"/>
      <c r="F37" s="30"/>
      <c r="G37" s="45"/>
      <c r="H37" s="44"/>
      <c r="I37" s="30"/>
      <c r="J37" s="3"/>
      <c r="K37" s="40">
        <v>100</v>
      </c>
      <c r="L37" s="40" t="s">
        <v>1</v>
      </c>
      <c r="M37" s="39">
        <v>5.5</v>
      </c>
      <c r="N37" s="39" t="s">
        <v>1</v>
      </c>
      <c r="O37" s="42">
        <v>0.15</v>
      </c>
      <c r="P37" s="23" t="s">
        <v>2</v>
      </c>
      <c r="Q37" s="24">
        <f t="shared" si="0"/>
        <v>82.5</v>
      </c>
      <c r="R37" s="23" t="s">
        <v>3</v>
      </c>
      <c r="S37" s="59"/>
    </row>
    <row r="38" spans="1:19" x14ac:dyDescent="0.25">
      <c r="B38" s="70" t="s">
        <v>24</v>
      </c>
      <c r="C38" s="19"/>
      <c r="E38" s="3"/>
      <c r="F38" s="30"/>
      <c r="G38" s="45"/>
      <c r="H38" s="44"/>
      <c r="I38" s="30"/>
      <c r="J38" s="3"/>
      <c r="K38" s="40">
        <v>50</v>
      </c>
      <c r="L38" s="40" t="s">
        <v>1</v>
      </c>
      <c r="M38" s="39">
        <v>5</v>
      </c>
      <c r="N38" s="39" t="s">
        <v>1</v>
      </c>
      <c r="O38" s="42">
        <v>0.15</v>
      </c>
      <c r="P38" s="23" t="s">
        <v>2</v>
      </c>
      <c r="Q38" s="24">
        <f t="shared" si="0"/>
        <v>37.5</v>
      </c>
      <c r="R38" s="23" t="s">
        <v>3</v>
      </c>
      <c r="S38" s="59"/>
    </row>
    <row r="39" spans="1:19" x14ac:dyDescent="0.25">
      <c r="B39" s="70" t="s">
        <v>25</v>
      </c>
      <c r="C39" s="19"/>
      <c r="E39" s="3"/>
      <c r="F39" s="30"/>
      <c r="G39" s="45"/>
      <c r="H39" s="44"/>
      <c r="I39" s="30"/>
      <c r="J39" s="3"/>
      <c r="K39" s="40">
        <v>40</v>
      </c>
      <c r="L39" s="40" t="s">
        <v>1</v>
      </c>
      <c r="M39" s="39">
        <v>5</v>
      </c>
      <c r="N39" s="39" t="s">
        <v>1</v>
      </c>
      <c r="O39" s="42">
        <v>0.15</v>
      </c>
      <c r="P39" s="23" t="s">
        <v>2</v>
      </c>
      <c r="Q39" s="24">
        <f t="shared" si="0"/>
        <v>30</v>
      </c>
      <c r="R39" s="23" t="s">
        <v>3</v>
      </c>
      <c r="S39" s="59"/>
    </row>
    <row r="40" spans="1:19" x14ac:dyDescent="0.25">
      <c r="B40" s="70"/>
      <c r="C40" s="19"/>
      <c r="E40" s="3"/>
      <c r="F40" s="30"/>
      <c r="G40" s="45"/>
      <c r="H40" s="44"/>
      <c r="I40" s="30"/>
      <c r="J40" s="3"/>
      <c r="K40" s="40"/>
      <c r="L40" s="40"/>
      <c r="M40" s="39" t="s">
        <v>74</v>
      </c>
      <c r="N40" s="39"/>
      <c r="O40" s="42"/>
      <c r="P40" s="23"/>
      <c r="Q40" s="100">
        <f>SUM(Q36:Q39)</f>
        <v>170.25</v>
      </c>
      <c r="R40" s="47" t="s">
        <v>3</v>
      </c>
      <c r="S40" s="59"/>
    </row>
    <row r="41" spans="1:19" s="4" customFormat="1" x14ac:dyDescent="0.25">
      <c r="A41" s="4" t="s">
        <v>80</v>
      </c>
      <c r="B41" s="4" t="s">
        <v>70</v>
      </c>
    </row>
    <row r="42" spans="1:19" x14ac:dyDescent="0.25">
      <c r="B42" s="70" t="s">
        <v>26</v>
      </c>
      <c r="C42" s="19"/>
      <c r="E42" s="3"/>
      <c r="F42" s="30"/>
      <c r="G42" s="45"/>
      <c r="H42" s="44"/>
      <c r="I42" s="40">
        <v>10</v>
      </c>
      <c r="J42" s="40" t="s">
        <v>1</v>
      </c>
      <c r="K42" s="39">
        <v>2</v>
      </c>
      <c r="L42" s="40" t="s">
        <v>1</v>
      </c>
      <c r="M42" s="72">
        <v>1</v>
      </c>
      <c r="N42" s="39" t="s">
        <v>1</v>
      </c>
      <c r="O42" s="42">
        <v>0.2</v>
      </c>
      <c r="P42" s="23" t="s">
        <v>2</v>
      </c>
      <c r="Q42" s="87">
        <f>I42*K42*O42</f>
        <v>4</v>
      </c>
      <c r="R42" s="47" t="s">
        <v>3</v>
      </c>
      <c r="S42" s="59"/>
    </row>
    <row r="43" spans="1:19" x14ac:dyDescent="0.25">
      <c r="B43" s="70"/>
      <c r="C43" s="19"/>
      <c r="E43" s="3"/>
      <c r="F43" s="30"/>
      <c r="G43" s="45"/>
      <c r="H43" s="44"/>
      <c r="I43" s="30"/>
      <c r="J43" s="3"/>
      <c r="K43" s="40"/>
      <c r="L43" s="40"/>
      <c r="M43" s="39"/>
      <c r="N43" s="39"/>
      <c r="O43" s="42"/>
      <c r="P43" s="23"/>
      <c r="Q43" s="24"/>
      <c r="R43" s="23"/>
      <c r="S43" s="59"/>
    </row>
    <row r="44" spans="1:19" s="73" customFormat="1" ht="15" x14ac:dyDescent="0.2">
      <c r="B44" s="112" t="s">
        <v>54</v>
      </c>
      <c r="C44" s="112"/>
      <c r="D44" s="112"/>
      <c r="E44" s="112"/>
      <c r="F44" s="112"/>
      <c r="G44" s="112"/>
      <c r="H44" s="77"/>
      <c r="I44" s="71"/>
      <c r="J44" s="74"/>
      <c r="K44" s="74"/>
      <c r="L44" s="75"/>
      <c r="M44" s="76"/>
    </row>
    <row r="45" spans="1:19" x14ac:dyDescent="0.25">
      <c r="B45" s="70" t="s">
        <v>22</v>
      </c>
      <c r="C45" s="19"/>
      <c r="E45" s="3"/>
      <c r="F45" s="30"/>
      <c r="G45" s="45"/>
      <c r="H45" s="44"/>
      <c r="I45" s="30"/>
      <c r="J45" s="3"/>
      <c r="K45" s="40">
        <v>30</v>
      </c>
      <c r="L45" s="40" t="s">
        <v>1</v>
      </c>
      <c r="M45" s="39">
        <v>4.5</v>
      </c>
      <c r="N45" s="39" t="s">
        <v>1</v>
      </c>
      <c r="O45" s="42">
        <v>1.5</v>
      </c>
      <c r="P45" s="23" t="s">
        <v>2</v>
      </c>
      <c r="Q45" s="24">
        <f t="shared" ref="Q45:Q48" si="1">K45*M45*O45</f>
        <v>202.5</v>
      </c>
      <c r="R45" s="23" t="s">
        <v>66</v>
      </c>
      <c r="S45" s="59"/>
    </row>
    <row r="46" spans="1:19" x14ac:dyDescent="0.25">
      <c r="B46" s="70" t="s">
        <v>23</v>
      </c>
      <c r="C46" s="19"/>
      <c r="E46" s="3"/>
      <c r="F46" s="30"/>
      <c r="G46" s="45"/>
      <c r="H46" s="44"/>
      <c r="I46" s="30"/>
      <c r="J46" s="3"/>
      <c r="K46" s="40">
        <v>100</v>
      </c>
      <c r="L46" s="40" t="s">
        <v>1</v>
      </c>
      <c r="M46" s="39">
        <v>5.5</v>
      </c>
      <c r="N46" s="39" t="s">
        <v>1</v>
      </c>
      <c r="O46" s="42">
        <v>1.5</v>
      </c>
      <c r="P46" s="23" t="s">
        <v>2</v>
      </c>
      <c r="Q46" s="24">
        <f t="shared" si="1"/>
        <v>825</v>
      </c>
      <c r="R46" s="23" t="s">
        <v>66</v>
      </c>
      <c r="S46" s="59"/>
    </row>
    <row r="47" spans="1:19" x14ac:dyDescent="0.25">
      <c r="B47" s="70" t="s">
        <v>24</v>
      </c>
      <c r="C47" s="19"/>
      <c r="E47" s="3"/>
      <c r="F47" s="30"/>
      <c r="G47" s="45"/>
      <c r="H47" s="44"/>
      <c r="I47" s="30"/>
      <c r="J47" s="3"/>
      <c r="K47" s="40">
        <v>50</v>
      </c>
      <c r="L47" s="40" t="s">
        <v>1</v>
      </c>
      <c r="M47" s="39">
        <v>5</v>
      </c>
      <c r="N47" s="39" t="s">
        <v>1</v>
      </c>
      <c r="O47" s="42">
        <v>1.5</v>
      </c>
      <c r="P47" s="23" t="s">
        <v>2</v>
      </c>
      <c r="Q47" s="24">
        <f t="shared" si="1"/>
        <v>375</v>
      </c>
      <c r="R47" s="23" t="s">
        <v>66</v>
      </c>
      <c r="S47" s="59"/>
    </row>
    <row r="48" spans="1:19" x14ac:dyDescent="0.25">
      <c r="B48" s="70" t="s">
        <v>25</v>
      </c>
      <c r="C48" s="19"/>
      <c r="E48" s="3"/>
      <c r="F48" s="30"/>
      <c r="G48" s="45"/>
      <c r="H48" s="44"/>
      <c r="I48" s="30"/>
      <c r="J48" s="3"/>
      <c r="K48" s="40">
        <v>40</v>
      </c>
      <c r="L48" s="40" t="s">
        <v>1</v>
      </c>
      <c r="M48" s="39">
        <v>5</v>
      </c>
      <c r="N48" s="39" t="s">
        <v>1</v>
      </c>
      <c r="O48" s="42">
        <v>1.5</v>
      </c>
      <c r="P48" s="23" t="s">
        <v>2</v>
      </c>
      <c r="Q48" s="24">
        <f t="shared" si="1"/>
        <v>300</v>
      </c>
      <c r="R48" s="23" t="s">
        <v>66</v>
      </c>
      <c r="S48" s="59"/>
    </row>
    <row r="49" spans="1:19" x14ac:dyDescent="0.25">
      <c r="B49" s="70"/>
      <c r="C49" s="19"/>
      <c r="E49" s="3"/>
      <c r="F49" s="30"/>
      <c r="G49" s="45"/>
      <c r="H49" s="44"/>
      <c r="I49" s="30"/>
      <c r="J49" s="3"/>
      <c r="K49" s="40"/>
      <c r="L49" s="40"/>
      <c r="M49" s="95" t="s">
        <v>74</v>
      </c>
      <c r="N49" s="98"/>
      <c r="O49" s="99"/>
      <c r="P49" s="47"/>
      <c r="Q49" s="87">
        <f>SUM(Q45:Q48)</f>
        <v>1702.5</v>
      </c>
      <c r="R49" s="47" t="s">
        <v>66</v>
      </c>
      <c r="S49" s="59"/>
    </row>
    <row r="50" spans="1:19" x14ac:dyDescent="0.25">
      <c r="B50" s="70"/>
      <c r="C50" s="19"/>
      <c r="E50" s="3"/>
      <c r="F50" s="30"/>
      <c r="G50" s="45"/>
      <c r="H50" s="44"/>
      <c r="I50" s="30"/>
      <c r="J50" s="3"/>
      <c r="K50" s="40"/>
      <c r="L50" s="40"/>
      <c r="M50" s="39"/>
      <c r="N50" s="39"/>
      <c r="O50" s="42"/>
      <c r="P50" s="23"/>
      <c r="Q50" s="24"/>
      <c r="R50" s="23"/>
      <c r="S50" s="59"/>
    </row>
    <row r="51" spans="1:19" s="8" customFormat="1" x14ac:dyDescent="0.25">
      <c r="A51" s="4" t="s">
        <v>75</v>
      </c>
      <c r="B51" s="101" t="s">
        <v>59</v>
      </c>
      <c r="C51" s="7"/>
      <c r="D51" s="6"/>
      <c r="F51" s="82"/>
      <c r="G51" s="83"/>
      <c r="H51" s="84"/>
      <c r="I51" s="82"/>
      <c r="K51" s="40"/>
      <c r="L51" s="40"/>
      <c r="M51" s="39"/>
      <c r="N51" s="39"/>
      <c r="O51" s="40"/>
      <c r="P51" s="23"/>
      <c r="Q51" s="87">
        <v>5</v>
      </c>
      <c r="R51" s="47" t="s">
        <v>57</v>
      </c>
      <c r="S51" s="85"/>
    </row>
    <row r="52" spans="1:19" s="8" customFormat="1" x14ac:dyDescent="0.25">
      <c r="A52" s="4"/>
      <c r="B52" s="101"/>
      <c r="C52" s="7"/>
      <c r="D52" s="6"/>
      <c r="F52" s="82"/>
      <c r="G52" s="83"/>
      <c r="H52" s="84"/>
      <c r="I52" s="82"/>
      <c r="K52" s="40"/>
      <c r="L52" s="40"/>
      <c r="M52" s="39"/>
      <c r="N52" s="39"/>
      <c r="O52" s="40"/>
      <c r="P52" s="23"/>
      <c r="Q52" s="87"/>
      <c r="R52" s="47"/>
      <c r="S52" s="85"/>
    </row>
    <row r="53" spans="1:19" s="8" customFormat="1" x14ac:dyDescent="0.25">
      <c r="A53" s="4" t="s">
        <v>76</v>
      </c>
      <c r="B53" s="101" t="s">
        <v>61</v>
      </c>
      <c r="C53" s="7"/>
      <c r="D53" s="6"/>
      <c r="F53" s="82"/>
      <c r="G53" s="83"/>
      <c r="H53" s="84"/>
      <c r="I53" s="82"/>
      <c r="K53" s="40"/>
      <c r="L53" s="40"/>
      <c r="M53" s="39"/>
      <c r="N53" s="39"/>
      <c r="O53" s="40"/>
      <c r="P53" s="23"/>
      <c r="Q53" s="87">
        <v>750</v>
      </c>
      <c r="R53" s="47" t="s">
        <v>3</v>
      </c>
      <c r="S53" s="85"/>
    </row>
    <row r="54" spans="1:19" s="8" customFormat="1" x14ac:dyDescent="0.25">
      <c r="A54" s="4"/>
      <c r="B54" s="103" t="s">
        <v>88</v>
      </c>
      <c r="C54" s="7"/>
      <c r="D54" s="6"/>
      <c r="F54" s="82"/>
      <c r="G54" s="83"/>
      <c r="H54" s="84"/>
      <c r="I54" s="82"/>
      <c r="K54" s="40"/>
      <c r="L54" s="40"/>
      <c r="M54" s="39"/>
      <c r="N54" s="39"/>
      <c r="O54" s="40"/>
      <c r="P54" s="23"/>
      <c r="Q54" s="87"/>
      <c r="R54" s="47"/>
      <c r="S54" s="85"/>
    </row>
    <row r="55" spans="1:19" s="8" customFormat="1" x14ac:dyDescent="0.25">
      <c r="A55" s="4"/>
      <c r="B55" s="70" t="s">
        <v>89</v>
      </c>
      <c r="C55" s="7"/>
      <c r="D55" s="6"/>
      <c r="F55" s="82"/>
      <c r="G55" s="83"/>
      <c r="H55" s="84"/>
      <c r="I55" s="82"/>
      <c r="K55" s="40"/>
      <c r="L55" s="40"/>
      <c r="M55" s="39"/>
      <c r="N55" s="39"/>
      <c r="O55" s="40"/>
      <c r="P55" s="23"/>
      <c r="Q55" s="87"/>
      <c r="R55" s="47"/>
      <c r="S55" s="85"/>
    </row>
    <row r="56" spans="1:19" s="8" customFormat="1" x14ac:dyDescent="0.25">
      <c r="A56" s="4"/>
      <c r="B56" s="70" t="s">
        <v>90</v>
      </c>
      <c r="C56" s="7"/>
      <c r="D56" s="6"/>
      <c r="F56" s="82"/>
      <c r="G56" s="83"/>
      <c r="H56" s="84"/>
      <c r="I56" s="82"/>
      <c r="K56" s="40"/>
      <c r="L56" s="40"/>
      <c r="M56" s="39"/>
      <c r="N56" s="39"/>
      <c r="O56" s="40"/>
      <c r="P56" s="23"/>
      <c r="Q56" s="87"/>
      <c r="R56" s="47"/>
      <c r="S56" s="85"/>
    </row>
    <row r="57" spans="1:19" s="8" customFormat="1" x14ac:dyDescent="0.25">
      <c r="A57" s="4"/>
      <c r="B57" s="70" t="s">
        <v>91</v>
      </c>
      <c r="C57" s="7"/>
      <c r="D57" s="6"/>
      <c r="F57" s="82"/>
      <c r="G57" s="83"/>
      <c r="H57" s="84"/>
      <c r="I57" s="82"/>
      <c r="K57" s="40"/>
      <c r="L57" s="40"/>
      <c r="M57" s="39"/>
      <c r="N57" s="39"/>
      <c r="O57" s="40"/>
      <c r="P57" s="23"/>
      <c r="Q57" s="87"/>
      <c r="R57" s="47"/>
      <c r="S57" s="85"/>
    </row>
    <row r="58" spans="1:19" s="8" customFormat="1" x14ac:dyDescent="0.25">
      <c r="A58" s="4"/>
      <c r="B58" s="70" t="s">
        <v>92</v>
      </c>
      <c r="C58" s="7"/>
      <c r="D58" s="6"/>
      <c r="F58" s="82"/>
      <c r="G58" s="83"/>
      <c r="H58" s="84"/>
      <c r="I58" s="82"/>
      <c r="K58" s="40"/>
      <c r="L58" s="40"/>
      <c r="M58" s="39"/>
      <c r="N58" s="39"/>
      <c r="O58" s="40"/>
      <c r="P58" s="23"/>
      <c r="Q58" s="87"/>
      <c r="R58" s="47"/>
      <c r="S58" s="85"/>
    </row>
    <row r="59" spans="1:19" s="8" customFormat="1" x14ac:dyDescent="0.25">
      <c r="A59" s="4"/>
      <c r="B59" s="70" t="s">
        <v>93</v>
      </c>
      <c r="C59" s="7"/>
      <c r="D59" s="6"/>
      <c r="F59" s="82"/>
      <c r="G59" s="83"/>
      <c r="H59" s="84"/>
      <c r="I59" s="82"/>
      <c r="K59" s="40"/>
      <c r="L59" s="40"/>
      <c r="M59" s="39"/>
      <c r="N59" s="39"/>
      <c r="O59" s="40"/>
      <c r="P59" s="23"/>
      <c r="Q59" s="87"/>
      <c r="R59" s="47"/>
      <c r="S59" s="85"/>
    </row>
    <row r="60" spans="1:19" s="8" customFormat="1" x14ac:dyDescent="0.25">
      <c r="A60" s="4"/>
      <c r="B60" s="70" t="s">
        <v>94</v>
      </c>
      <c r="C60" s="7"/>
      <c r="D60" s="6"/>
      <c r="F60" s="82"/>
      <c r="G60" s="83"/>
      <c r="H60" s="84"/>
      <c r="I60" s="82"/>
      <c r="K60" s="40"/>
      <c r="L60" s="40"/>
      <c r="M60" s="39"/>
      <c r="N60" s="39"/>
      <c r="O60" s="40"/>
      <c r="P60" s="23"/>
      <c r="Q60" s="87"/>
      <c r="R60" s="47"/>
      <c r="S60" s="85"/>
    </row>
    <row r="61" spans="1:19" s="8" customFormat="1" x14ac:dyDescent="0.25">
      <c r="A61" s="4"/>
      <c r="B61" s="70" t="s">
        <v>95</v>
      </c>
      <c r="C61" s="7"/>
      <c r="D61" s="6"/>
      <c r="F61" s="82"/>
      <c r="G61" s="83"/>
      <c r="H61" s="84"/>
      <c r="I61" s="82"/>
      <c r="K61" s="40"/>
      <c r="L61" s="40"/>
      <c r="M61" s="39"/>
      <c r="N61" s="39"/>
      <c r="O61" s="40"/>
      <c r="P61" s="23"/>
      <c r="Q61" s="87"/>
      <c r="R61" s="47"/>
      <c r="S61" s="85"/>
    </row>
    <row r="62" spans="1:19" s="8" customFormat="1" x14ac:dyDescent="0.25">
      <c r="A62" s="4"/>
      <c r="B62" s="103"/>
      <c r="C62" s="7"/>
      <c r="D62" s="6"/>
      <c r="F62" s="82"/>
      <c r="G62" s="83"/>
      <c r="H62" s="84"/>
      <c r="I62" s="82"/>
      <c r="K62" s="40"/>
      <c r="L62" s="40"/>
      <c r="M62" s="39"/>
      <c r="N62" s="39"/>
      <c r="O62" s="40"/>
      <c r="P62" s="23"/>
      <c r="Q62" s="87"/>
      <c r="R62" s="47"/>
      <c r="S62" s="85"/>
    </row>
    <row r="63" spans="1:19" s="8" customFormat="1" x14ac:dyDescent="0.25">
      <c r="A63" s="4" t="s">
        <v>77</v>
      </c>
      <c r="B63" s="101" t="s">
        <v>63</v>
      </c>
      <c r="C63" s="7"/>
      <c r="D63" s="6"/>
      <c r="F63" s="82"/>
      <c r="G63" s="83"/>
      <c r="H63" s="84"/>
      <c r="I63" s="82"/>
      <c r="K63" s="40"/>
      <c r="L63" s="40"/>
      <c r="M63" s="39"/>
      <c r="N63" s="39"/>
      <c r="O63" s="40"/>
      <c r="P63" s="23"/>
      <c r="Q63" s="87">
        <v>750</v>
      </c>
      <c r="R63" s="47" t="s">
        <v>3</v>
      </c>
      <c r="S63" s="85"/>
    </row>
    <row r="64" spans="1:19" s="8" customFormat="1" x14ac:dyDescent="0.25">
      <c r="A64" s="4"/>
      <c r="B64" s="105" t="s">
        <v>88</v>
      </c>
      <c r="C64" s="7"/>
      <c r="D64" s="6"/>
      <c r="F64" s="82"/>
      <c r="G64" s="83"/>
      <c r="H64" s="84"/>
      <c r="I64" s="82"/>
      <c r="K64" s="40"/>
      <c r="L64" s="40"/>
      <c r="M64" s="39"/>
      <c r="N64" s="39"/>
      <c r="O64" s="40"/>
      <c r="P64" s="23"/>
      <c r="Q64" s="87"/>
      <c r="R64" s="47"/>
      <c r="S64" s="85"/>
    </row>
    <row r="65" spans="1:19" s="8" customFormat="1" x14ac:dyDescent="0.25">
      <c r="A65" s="4"/>
      <c r="B65" s="70" t="s">
        <v>89</v>
      </c>
      <c r="C65" s="7"/>
      <c r="D65" s="6"/>
      <c r="F65" s="82"/>
      <c r="G65" s="83"/>
      <c r="H65" s="84"/>
      <c r="I65" s="82"/>
      <c r="K65" s="40"/>
      <c r="L65" s="40"/>
      <c r="M65" s="39"/>
      <c r="N65" s="39"/>
      <c r="O65" s="40"/>
      <c r="P65" s="23"/>
      <c r="Q65" s="87"/>
      <c r="R65" s="47"/>
      <c r="S65" s="85"/>
    </row>
    <row r="66" spans="1:19" s="8" customFormat="1" x14ac:dyDescent="0.25">
      <c r="A66" s="4"/>
      <c r="B66" s="70" t="s">
        <v>90</v>
      </c>
      <c r="C66" s="7"/>
      <c r="D66" s="6"/>
      <c r="F66" s="82"/>
      <c r="G66" s="83"/>
      <c r="H66" s="84"/>
      <c r="I66" s="82"/>
      <c r="K66" s="40"/>
      <c r="L66" s="40"/>
      <c r="M66" s="39"/>
      <c r="N66" s="39"/>
      <c r="O66" s="40"/>
      <c r="P66" s="23"/>
      <c r="Q66" s="87"/>
      <c r="R66" s="47"/>
      <c r="S66" s="85"/>
    </row>
    <row r="67" spans="1:19" s="8" customFormat="1" x14ac:dyDescent="0.25">
      <c r="A67" s="4"/>
      <c r="B67" s="70" t="s">
        <v>91</v>
      </c>
      <c r="C67" s="7"/>
      <c r="D67" s="6"/>
      <c r="F67" s="82"/>
      <c r="G67" s="83"/>
      <c r="H67" s="84"/>
      <c r="I67" s="82"/>
      <c r="K67" s="40"/>
      <c r="L67" s="40"/>
      <c r="M67" s="39"/>
      <c r="N67" s="39"/>
      <c r="O67" s="40"/>
      <c r="P67" s="23"/>
      <c r="Q67" s="87"/>
      <c r="R67" s="47"/>
      <c r="S67" s="85"/>
    </row>
    <row r="68" spans="1:19" s="8" customFormat="1" x14ac:dyDescent="0.25">
      <c r="A68" s="4"/>
      <c r="B68" s="70" t="s">
        <v>92</v>
      </c>
      <c r="C68" s="7"/>
      <c r="D68" s="6"/>
      <c r="F68" s="82"/>
      <c r="G68" s="83"/>
      <c r="H68" s="84"/>
      <c r="I68" s="82"/>
      <c r="K68" s="40"/>
      <c r="L68" s="40"/>
      <c r="M68" s="39"/>
      <c r="N68" s="39"/>
      <c r="O68" s="40"/>
      <c r="P68" s="23"/>
      <c r="Q68" s="87"/>
      <c r="R68" s="47"/>
      <c r="S68" s="85"/>
    </row>
    <row r="69" spans="1:19" s="8" customFormat="1" x14ac:dyDescent="0.25">
      <c r="A69" s="4"/>
      <c r="B69" s="70" t="s">
        <v>93</v>
      </c>
      <c r="C69" s="7"/>
      <c r="D69" s="6"/>
      <c r="F69" s="82"/>
      <c r="G69" s="83"/>
      <c r="H69" s="84"/>
      <c r="I69" s="82"/>
      <c r="K69" s="40"/>
      <c r="L69" s="40"/>
      <c r="M69" s="39"/>
      <c r="N69" s="39"/>
      <c r="O69" s="40"/>
      <c r="P69" s="23"/>
      <c r="Q69" s="87"/>
      <c r="R69" s="47"/>
      <c r="S69" s="85"/>
    </row>
    <row r="70" spans="1:19" s="8" customFormat="1" x14ac:dyDescent="0.25">
      <c r="A70" s="4"/>
      <c r="B70" s="70" t="s">
        <v>94</v>
      </c>
      <c r="C70" s="7"/>
      <c r="D70" s="6"/>
      <c r="F70" s="82"/>
      <c r="G70" s="83"/>
      <c r="H70" s="84"/>
      <c r="I70" s="82"/>
      <c r="K70" s="40"/>
      <c r="L70" s="40"/>
      <c r="M70" s="39"/>
      <c r="N70" s="39"/>
      <c r="O70" s="40"/>
      <c r="P70" s="23"/>
      <c r="Q70" s="87"/>
      <c r="R70" s="47"/>
      <c r="S70" s="85"/>
    </row>
    <row r="71" spans="1:19" s="8" customFormat="1" x14ac:dyDescent="0.25">
      <c r="A71" s="4"/>
      <c r="B71" s="70" t="s">
        <v>95</v>
      </c>
      <c r="C71" s="7"/>
      <c r="D71" s="6"/>
      <c r="F71" s="82"/>
      <c r="G71" s="83"/>
      <c r="H71" s="84"/>
      <c r="I71" s="82"/>
      <c r="K71" s="40"/>
      <c r="L71" s="40"/>
      <c r="M71" s="39"/>
      <c r="N71" s="39"/>
      <c r="O71" s="40"/>
      <c r="P71" s="23"/>
      <c r="Q71" s="87"/>
      <c r="R71" s="47"/>
      <c r="S71" s="85"/>
    </row>
    <row r="72" spans="1:19" x14ac:dyDescent="0.25">
      <c r="B72" s="70"/>
      <c r="C72" s="19"/>
      <c r="E72" s="3"/>
      <c r="F72" s="30"/>
      <c r="G72" s="45"/>
      <c r="H72" s="44"/>
      <c r="I72" s="30"/>
      <c r="J72" s="3"/>
      <c r="K72" s="40"/>
      <c r="L72" s="40"/>
      <c r="M72" s="39"/>
      <c r="N72" s="39"/>
      <c r="O72" s="42"/>
      <c r="P72" s="23"/>
      <c r="Q72" s="24"/>
      <c r="R72" s="23"/>
      <c r="S72" s="59"/>
    </row>
    <row r="73" spans="1:19" x14ac:dyDescent="0.25">
      <c r="B73" s="70"/>
      <c r="C73" s="19"/>
      <c r="E73" s="3"/>
      <c r="F73" s="30"/>
      <c r="G73" s="45"/>
      <c r="H73" s="44"/>
      <c r="I73" s="30"/>
      <c r="J73" s="3"/>
      <c r="K73" s="40"/>
      <c r="L73" s="40"/>
      <c r="M73" s="39"/>
      <c r="N73" s="39"/>
      <c r="O73" s="42"/>
      <c r="P73" s="23"/>
      <c r="Q73" s="24"/>
      <c r="R73" s="23"/>
      <c r="S73" s="59"/>
    </row>
    <row r="74" spans="1:19" s="48" customFormat="1" x14ac:dyDescent="0.25">
      <c r="A74" s="47" t="s">
        <v>33</v>
      </c>
      <c r="B74" s="67" t="s">
        <v>28</v>
      </c>
      <c r="D74" s="49"/>
      <c r="E74" s="50"/>
      <c r="F74" s="49"/>
      <c r="G74" s="50"/>
      <c r="H74" s="49"/>
      <c r="I74" s="50"/>
      <c r="J74" s="50"/>
      <c r="K74" s="51"/>
      <c r="L74" s="52"/>
      <c r="N74" s="53"/>
    </row>
    <row r="75" spans="1:19" s="4" customFormat="1" x14ac:dyDescent="0.25">
      <c r="A75" s="4" t="s">
        <v>78</v>
      </c>
      <c r="B75" s="4" t="s">
        <v>68</v>
      </c>
    </row>
    <row r="76" spans="1:19" x14ac:dyDescent="0.25">
      <c r="B76" s="70" t="s">
        <v>29</v>
      </c>
      <c r="C76" s="19"/>
      <c r="E76" s="3"/>
      <c r="F76" s="30"/>
      <c r="G76" s="45"/>
      <c r="H76" s="44"/>
      <c r="I76" s="30"/>
      <c r="J76" s="3"/>
      <c r="K76" s="40">
        <v>20</v>
      </c>
      <c r="L76" s="40" t="s">
        <v>1</v>
      </c>
      <c r="M76" s="39">
        <v>5.5</v>
      </c>
      <c r="N76" s="39" t="s">
        <v>1</v>
      </c>
      <c r="O76" s="42">
        <v>0.15</v>
      </c>
      <c r="P76" s="23" t="s">
        <v>2</v>
      </c>
      <c r="Q76" s="24">
        <f t="shared" ref="Q76:Q80" si="2">K76*M76*O76</f>
        <v>16.5</v>
      </c>
      <c r="R76" s="23" t="s">
        <v>3</v>
      </c>
      <c r="S76" s="59"/>
    </row>
    <row r="77" spans="1:19" x14ac:dyDescent="0.25">
      <c r="B77" s="70" t="s">
        <v>84</v>
      </c>
      <c r="C77" s="19"/>
      <c r="E77" s="3"/>
      <c r="F77" s="30"/>
      <c r="G77" s="45"/>
      <c r="H77" s="44"/>
      <c r="I77" s="30"/>
      <c r="J77" s="3"/>
      <c r="K77" s="40">
        <v>80</v>
      </c>
      <c r="L77" s="40" t="s">
        <v>1</v>
      </c>
      <c r="M77" s="39">
        <v>4</v>
      </c>
      <c r="N77" s="39" t="s">
        <v>1</v>
      </c>
      <c r="O77" s="42">
        <v>0.15</v>
      </c>
      <c r="P77" s="23" t="s">
        <v>2</v>
      </c>
      <c r="Q77" s="24">
        <f t="shared" si="2"/>
        <v>48</v>
      </c>
      <c r="R77" s="23" t="s">
        <v>3</v>
      </c>
      <c r="S77" s="59"/>
    </row>
    <row r="78" spans="1:19" x14ac:dyDescent="0.25">
      <c r="B78" s="70" t="s">
        <v>85</v>
      </c>
      <c r="C78" s="19"/>
      <c r="E78" s="3"/>
      <c r="F78" s="30"/>
      <c r="G78" s="45"/>
      <c r="H78" s="44"/>
      <c r="I78" s="30"/>
      <c r="J78" s="3"/>
      <c r="K78" s="40">
        <v>20</v>
      </c>
      <c r="L78" s="40" t="s">
        <v>1</v>
      </c>
      <c r="M78" s="39">
        <v>5.5</v>
      </c>
      <c r="N78" s="39" t="s">
        <v>1</v>
      </c>
      <c r="O78" s="42">
        <v>0.15</v>
      </c>
      <c r="P78" s="23" t="s">
        <v>2</v>
      </c>
      <c r="Q78" s="24">
        <f t="shared" ref="Q78" si="3">K78*M78*O78</f>
        <v>16.5</v>
      </c>
      <c r="R78" s="23" t="s">
        <v>3</v>
      </c>
      <c r="S78" s="59"/>
    </row>
    <row r="79" spans="1:19" x14ac:dyDescent="0.25">
      <c r="B79" s="70" t="s">
        <v>30</v>
      </c>
      <c r="C79" s="19"/>
      <c r="E79" s="3"/>
      <c r="F79" s="30"/>
      <c r="G79" s="45"/>
      <c r="H79" s="44"/>
      <c r="I79" s="30"/>
      <c r="J79" s="3"/>
      <c r="K79" s="40">
        <v>40</v>
      </c>
      <c r="L79" s="40" t="s">
        <v>1</v>
      </c>
      <c r="M79" s="39">
        <v>5</v>
      </c>
      <c r="N79" s="39" t="s">
        <v>1</v>
      </c>
      <c r="O79" s="42">
        <v>0.15</v>
      </c>
      <c r="P79" s="23" t="s">
        <v>2</v>
      </c>
      <c r="Q79" s="24">
        <f t="shared" si="2"/>
        <v>30</v>
      </c>
      <c r="R79" s="23" t="s">
        <v>3</v>
      </c>
      <c r="S79" s="59"/>
    </row>
    <row r="80" spans="1:19" x14ac:dyDescent="0.25">
      <c r="B80" s="70"/>
      <c r="C80" s="19"/>
      <c r="E80" s="3"/>
      <c r="F80" s="30"/>
      <c r="G80" s="45"/>
      <c r="H80" s="44"/>
      <c r="I80" s="30"/>
      <c r="J80" s="3"/>
      <c r="K80" s="40">
        <v>20</v>
      </c>
      <c r="L80" s="40" t="s">
        <v>1</v>
      </c>
      <c r="M80" s="39">
        <v>5.5</v>
      </c>
      <c r="N80" s="39" t="s">
        <v>1</v>
      </c>
      <c r="O80" s="40">
        <v>0.15</v>
      </c>
      <c r="P80" s="23" t="s">
        <v>2</v>
      </c>
      <c r="Q80" s="24">
        <f t="shared" si="2"/>
        <v>16.5</v>
      </c>
      <c r="R80" s="23" t="s">
        <v>3</v>
      </c>
      <c r="S80" s="59"/>
    </row>
    <row r="81" spans="1:19" x14ac:dyDescent="0.25">
      <c r="B81" s="70"/>
      <c r="C81" s="19"/>
      <c r="E81" s="3"/>
      <c r="F81" s="30"/>
      <c r="G81" s="45"/>
      <c r="H81" s="44"/>
      <c r="I81" s="30"/>
      <c r="J81" s="3"/>
      <c r="K81" s="40"/>
      <c r="L81" s="40"/>
      <c r="M81" s="95" t="s">
        <v>74</v>
      </c>
      <c r="N81" s="39"/>
      <c r="O81" s="42"/>
      <c r="P81" s="23"/>
      <c r="Q81" s="87">
        <f>SUM(Q76:Q80)</f>
        <v>127.5</v>
      </c>
      <c r="R81" s="47" t="s">
        <v>3</v>
      </c>
      <c r="S81" s="59"/>
    </row>
    <row r="82" spans="1:19" x14ac:dyDescent="0.25">
      <c r="B82" s="70"/>
      <c r="C82" s="19"/>
      <c r="E82" s="3"/>
      <c r="F82" s="30"/>
      <c r="G82" s="45"/>
      <c r="H82" s="44"/>
      <c r="I82" s="30"/>
      <c r="J82" s="3"/>
      <c r="K82" s="40"/>
      <c r="L82" s="40"/>
      <c r="M82" s="95"/>
      <c r="N82" s="39"/>
      <c r="O82" s="42"/>
      <c r="P82" s="23"/>
      <c r="Q82" s="24"/>
      <c r="R82" s="23"/>
      <c r="S82" s="59"/>
    </row>
    <row r="83" spans="1:19" s="4" customFormat="1" x14ac:dyDescent="0.25">
      <c r="A83" s="4" t="s">
        <v>79</v>
      </c>
      <c r="B83" s="4" t="s">
        <v>54</v>
      </c>
    </row>
    <row r="84" spans="1:19" x14ac:dyDescent="0.25">
      <c r="B84" s="70" t="s">
        <v>29</v>
      </c>
      <c r="C84" s="19"/>
      <c r="E84" s="3"/>
      <c r="F84" s="30"/>
      <c r="G84" s="45"/>
      <c r="H84" s="44"/>
      <c r="I84" s="30"/>
      <c r="J84" s="3"/>
      <c r="K84" s="40">
        <v>20</v>
      </c>
      <c r="L84" s="40" t="s">
        <v>1</v>
      </c>
      <c r="M84" s="39">
        <v>5.5</v>
      </c>
      <c r="N84" s="39" t="s">
        <v>1</v>
      </c>
      <c r="O84" s="42">
        <v>1.5</v>
      </c>
      <c r="P84" s="23" t="s">
        <v>2</v>
      </c>
      <c r="Q84" s="24">
        <f t="shared" ref="Q84:Q88" si="4">K84*M84*O84</f>
        <v>165</v>
      </c>
      <c r="R84" s="23" t="s">
        <v>66</v>
      </c>
      <c r="S84" s="59"/>
    </row>
    <row r="85" spans="1:19" x14ac:dyDescent="0.25">
      <c r="B85" s="70" t="s">
        <v>84</v>
      </c>
      <c r="C85" s="19"/>
      <c r="E85" s="3"/>
      <c r="F85" s="30"/>
      <c r="G85" s="45"/>
      <c r="H85" s="44"/>
      <c r="I85" s="30"/>
      <c r="J85" s="3"/>
      <c r="K85" s="40">
        <v>80</v>
      </c>
      <c r="L85" s="40" t="s">
        <v>1</v>
      </c>
      <c r="M85" s="39">
        <v>4</v>
      </c>
      <c r="N85" s="39" t="s">
        <v>1</v>
      </c>
      <c r="O85" s="42">
        <v>1.5</v>
      </c>
      <c r="P85" s="23" t="s">
        <v>2</v>
      </c>
      <c r="Q85" s="24">
        <f t="shared" si="4"/>
        <v>480</v>
      </c>
      <c r="R85" s="23" t="s">
        <v>66</v>
      </c>
      <c r="S85" s="59"/>
    </row>
    <row r="86" spans="1:19" x14ac:dyDescent="0.25">
      <c r="B86" s="70" t="s">
        <v>85</v>
      </c>
      <c r="C86" s="19"/>
      <c r="E86" s="3"/>
      <c r="F86" s="30"/>
      <c r="G86" s="45"/>
      <c r="H86" s="44"/>
      <c r="I86" s="30"/>
      <c r="J86" s="3"/>
      <c r="K86" s="40">
        <v>20</v>
      </c>
      <c r="L86" s="40" t="s">
        <v>1</v>
      </c>
      <c r="M86" s="39">
        <v>5.5</v>
      </c>
      <c r="N86" s="39" t="s">
        <v>1</v>
      </c>
      <c r="O86" s="42">
        <v>1.5</v>
      </c>
      <c r="P86" s="23" t="s">
        <v>2</v>
      </c>
      <c r="Q86" s="24">
        <f t="shared" si="4"/>
        <v>165</v>
      </c>
      <c r="R86" s="23" t="s">
        <v>66</v>
      </c>
      <c r="S86" s="59"/>
    </row>
    <row r="87" spans="1:19" x14ac:dyDescent="0.25">
      <c r="B87" s="70" t="s">
        <v>30</v>
      </c>
      <c r="C87" s="19"/>
      <c r="E87" s="3"/>
      <c r="F87" s="30"/>
      <c r="G87" s="45"/>
      <c r="H87" s="44"/>
      <c r="I87" s="30"/>
      <c r="J87" s="3"/>
      <c r="K87" s="40">
        <v>40</v>
      </c>
      <c r="L87" s="40" t="s">
        <v>1</v>
      </c>
      <c r="M87" s="39">
        <v>5</v>
      </c>
      <c r="N87" s="39" t="s">
        <v>1</v>
      </c>
      <c r="O87" s="42">
        <v>1.5</v>
      </c>
      <c r="P87" s="23" t="s">
        <v>2</v>
      </c>
      <c r="Q87" s="24">
        <f t="shared" si="4"/>
        <v>300</v>
      </c>
      <c r="R87" s="23" t="s">
        <v>66</v>
      </c>
      <c r="S87" s="59"/>
    </row>
    <row r="88" spans="1:19" x14ac:dyDescent="0.25">
      <c r="B88" s="70"/>
      <c r="C88" s="19"/>
      <c r="E88" s="3"/>
      <c r="F88" s="30"/>
      <c r="G88" s="45"/>
      <c r="H88" s="44"/>
      <c r="I88" s="30"/>
      <c r="J88" s="3"/>
      <c r="K88" s="40">
        <v>20</v>
      </c>
      <c r="L88" s="40" t="s">
        <v>1</v>
      </c>
      <c r="M88" s="39">
        <v>5.5</v>
      </c>
      <c r="N88" s="39" t="s">
        <v>1</v>
      </c>
      <c r="O88" s="40">
        <v>1.5</v>
      </c>
      <c r="P88" s="23" t="s">
        <v>2</v>
      </c>
      <c r="Q88" s="24">
        <f t="shared" si="4"/>
        <v>165</v>
      </c>
      <c r="R88" s="23" t="s">
        <v>66</v>
      </c>
      <c r="S88" s="59"/>
    </row>
    <row r="89" spans="1:19" x14ac:dyDescent="0.25">
      <c r="B89" s="70"/>
      <c r="C89" s="19"/>
      <c r="E89" s="3"/>
      <c r="F89" s="30"/>
      <c r="G89" s="45"/>
      <c r="H89" s="44"/>
      <c r="I89" s="30"/>
      <c r="J89" s="3"/>
      <c r="K89" s="40"/>
      <c r="L89" s="40"/>
      <c r="M89" s="95" t="s">
        <v>74</v>
      </c>
      <c r="N89" s="39"/>
      <c r="O89" s="42"/>
      <c r="P89" s="23"/>
      <c r="Q89" s="87">
        <f>SUM(Q84:Q88)</f>
        <v>1275</v>
      </c>
      <c r="R89" s="47" t="s">
        <v>66</v>
      </c>
      <c r="S89" s="59"/>
    </row>
    <row r="90" spans="1:19" x14ac:dyDescent="0.25">
      <c r="B90" s="70"/>
      <c r="C90" s="19"/>
      <c r="E90" s="3"/>
      <c r="F90" s="30"/>
      <c r="G90" s="45"/>
      <c r="H90" s="44"/>
      <c r="I90" s="30"/>
      <c r="J90" s="3"/>
      <c r="K90" s="40"/>
      <c r="L90" s="40"/>
      <c r="M90" s="39"/>
      <c r="N90" s="39"/>
      <c r="O90" s="42"/>
      <c r="P90" s="23"/>
      <c r="Q90" s="24"/>
      <c r="R90" s="23"/>
      <c r="S90" s="59"/>
    </row>
    <row r="91" spans="1:19" s="8" customFormat="1" x14ac:dyDescent="0.25">
      <c r="A91" s="4" t="s">
        <v>80</v>
      </c>
      <c r="B91" s="101" t="s">
        <v>59</v>
      </c>
      <c r="C91" s="7"/>
      <c r="D91" s="6"/>
      <c r="F91" s="82"/>
      <c r="G91" s="83"/>
      <c r="H91" s="84"/>
      <c r="I91" s="82"/>
      <c r="K91" s="40"/>
      <c r="L91" s="40"/>
      <c r="M91" s="39"/>
      <c r="N91" s="39"/>
      <c r="O91" s="40"/>
      <c r="P91" s="23"/>
      <c r="Q91" s="87">
        <v>5</v>
      </c>
      <c r="R91" s="47" t="s">
        <v>57</v>
      </c>
      <c r="S91" s="85"/>
    </row>
    <row r="92" spans="1:19" s="8" customFormat="1" x14ac:dyDescent="0.25">
      <c r="A92" s="4"/>
      <c r="B92" s="101"/>
      <c r="C92" s="7"/>
      <c r="D92" s="6"/>
      <c r="F92" s="82"/>
      <c r="G92" s="83"/>
      <c r="H92" s="84"/>
      <c r="I92" s="82"/>
      <c r="K92" s="40"/>
      <c r="L92" s="40"/>
      <c r="M92" s="39"/>
      <c r="N92" s="39"/>
      <c r="O92" s="40"/>
      <c r="P92" s="23"/>
      <c r="Q92" s="87"/>
      <c r="R92" s="47"/>
      <c r="S92" s="85"/>
    </row>
    <row r="93" spans="1:19" s="8" customFormat="1" x14ac:dyDescent="0.25">
      <c r="A93" s="4" t="s">
        <v>75</v>
      </c>
      <c r="B93" s="101" t="s">
        <v>61</v>
      </c>
      <c r="C93" s="7"/>
      <c r="D93" s="6"/>
      <c r="F93" s="82"/>
      <c r="G93" s="83"/>
      <c r="H93" s="84"/>
      <c r="I93" s="82"/>
      <c r="K93" s="40"/>
      <c r="L93" s="40"/>
      <c r="M93" s="39"/>
      <c r="N93" s="39"/>
      <c r="O93" s="40"/>
      <c r="P93" s="23"/>
      <c r="Q93" s="87">
        <v>750</v>
      </c>
      <c r="R93" s="47" t="s">
        <v>3</v>
      </c>
      <c r="S93" s="85"/>
    </row>
    <row r="94" spans="1:19" s="8" customFormat="1" x14ac:dyDescent="0.25">
      <c r="A94" s="4"/>
      <c r="B94" s="104" t="s">
        <v>88</v>
      </c>
      <c r="C94" s="7"/>
      <c r="D94" s="6"/>
      <c r="F94" s="82"/>
      <c r="G94" s="83"/>
      <c r="H94" s="84"/>
      <c r="I94" s="82"/>
      <c r="K94" s="40"/>
      <c r="L94" s="40"/>
      <c r="M94" s="39"/>
      <c r="N94" s="39"/>
      <c r="O94" s="40"/>
      <c r="P94" s="23"/>
      <c r="Q94" s="87"/>
      <c r="R94" s="47"/>
      <c r="S94" s="85"/>
    </row>
    <row r="95" spans="1:19" s="8" customFormat="1" x14ac:dyDescent="0.25">
      <c r="A95" s="4"/>
      <c r="B95" s="70" t="s">
        <v>111</v>
      </c>
      <c r="C95" s="7"/>
      <c r="D95" s="6"/>
      <c r="F95" s="82"/>
      <c r="G95" s="83"/>
      <c r="H95" s="84"/>
      <c r="I95" s="82"/>
      <c r="K95" s="40"/>
      <c r="L95" s="40"/>
      <c r="M95" s="39"/>
      <c r="N95" s="39"/>
      <c r="O95" s="40"/>
      <c r="P95" s="23"/>
      <c r="Q95" s="87"/>
      <c r="R95" s="47"/>
      <c r="S95" s="85"/>
    </row>
    <row r="96" spans="1:19" s="8" customFormat="1" x14ac:dyDescent="0.25">
      <c r="A96" s="4"/>
      <c r="B96" s="70" t="s">
        <v>96</v>
      </c>
      <c r="C96" s="7"/>
      <c r="D96" s="6"/>
      <c r="F96" s="82"/>
      <c r="G96" s="83"/>
      <c r="H96" s="84"/>
      <c r="I96" s="82"/>
      <c r="K96" s="40"/>
      <c r="L96" s="40"/>
      <c r="M96" s="39"/>
      <c r="N96" s="39"/>
      <c r="O96" s="40"/>
      <c r="P96" s="23"/>
      <c r="Q96" s="87"/>
      <c r="R96" s="47"/>
      <c r="S96" s="85"/>
    </row>
    <row r="97" spans="1:19" s="8" customFormat="1" x14ac:dyDescent="0.25">
      <c r="A97" s="4"/>
      <c r="B97" s="70" t="s">
        <v>97</v>
      </c>
      <c r="C97" s="7"/>
      <c r="D97" s="6"/>
      <c r="F97" s="82"/>
      <c r="G97" s="83"/>
      <c r="H97" s="84"/>
      <c r="I97" s="82"/>
      <c r="K97" s="40"/>
      <c r="L97" s="40"/>
      <c r="M97" s="39"/>
      <c r="N97" s="39"/>
      <c r="O97" s="40"/>
      <c r="P97" s="23"/>
      <c r="Q97" s="87"/>
      <c r="R97" s="47"/>
      <c r="S97" s="85"/>
    </row>
    <row r="98" spans="1:19" s="8" customFormat="1" x14ac:dyDescent="0.25">
      <c r="A98" s="4"/>
      <c r="B98" s="101"/>
      <c r="C98" s="7"/>
      <c r="D98" s="6"/>
      <c r="F98" s="82"/>
      <c r="G98" s="83"/>
      <c r="H98" s="84"/>
      <c r="I98" s="82"/>
      <c r="K98" s="40"/>
      <c r="L98" s="40"/>
      <c r="M98" s="39"/>
      <c r="N98" s="39"/>
      <c r="O98" s="40"/>
      <c r="P98" s="23"/>
      <c r="Q98" s="87"/>
      <c r="R98" s="47"/>
      <c r="S98" s="85"/>
    </row>
    <row r="99" spans="1:19" s="8" customFormat="1" x14ac:dyDescent="0.25">
      <c r="A99" s="4" t="s">
        <v>76</v>
      </c>
      <c r="B99" s="101" t="s">
        <v>63</v>
      </c>
      <c r="C99" s="7"/>
      <c r="D99" s="6"/>
      <c r="F99" s="82"/>
      <c r="G99" s="83"/>
      <c r="H99" s="84"/>
      <c r="I99" s="82"/>
      <c r="K99" s="40"/>
      <c r="L99" s="40"/>
      <c r="M99" s="39"/>
      <c r="N99" s="39"/>
      <c r="O99" s="40"/>
      <c r="P99" s="23"/>
      <c r="Q99" s="87">
        <v>750</v>
      </c>
      <c r="R99" s="47" t="s">
        <v>3</v>
      </c>
      <c r="S99" s="85"/>
    </row>
    <row r="100" spans="1:19" s="8" customFormat="1" x14ac:dyDescent="0.25">
      <c r="A100" s="4"/>
      <c r="B100" s="105" t="s">
        <v>88</v>
      </c>
      <c r="C100" s="7"/>
      <c r="D100" s="6"/>
      <c r="F100" s="82"/>
      <c r="G100" s="83"/>
      <c r="H100" s="84"/>
      <c r="I100" s="82"/>
      <c r="K100" s="40"/>
      <c r="L100" s="40"/>
      <c r="M100" s="39"/>
      <c r="N100" s="39"/>
      <c r="O100" s="40"/>
      <c r="P100" s="23"/>
      <c r="Q100" s="87"/>
      <c r="R100" s="47"/>
      <c r="S100" s="85"/>
    </row>
    <row r="101" spans="1:19" s="8" customFormat="1" x14ac:dyDescent="0.25">
      <c r="A101" s="4"/>
      <c r="B101" s="70" t="s">
        <v>111</v>
      </c>
      <c r="C101" s="7"/>
      <c r="D101" s="6"/>
      <c r="F101" s="82"/>
      <c r="G101" s="83"/>
      <c r="H101" s="84"/>
      <c r="I101" s="82"/>
      <c r="K101" s="40"/>
      <c r="L101" s="40"/>
      <c r="M101" s="39"/>
      <c r="N101" s="39"/>
      <c r="O101" s="40"/>
      <c r="P101" s="23"/>
      <c r="Q101" s="87"/>
      <c r="R101" s="47"/>
      <c r="S101" s="85"/>
    </row>
    <row r="102" spans="1:19" s="8" customFormat="1" x14ac:dyDescent="0.25">
      <c r="A102" s="4"/>
      <c r="B102" s="70" t="s">
        <v>96</v>
      </c>
      <c r="C102" s="7"/>
      <c r="D102" s="6"/>
      <c r="F102" s="82"/>
      <c r="G102" s="83"/>
      <c r="H102" s="84"/>
      <c r="I102" s="82"/>
      <c r="K102" s="40"/>
      <c r="L102" s="40"/>
      <c r="M102" s="39"/>
      <c r="N102" s="39"/>
      <c r="O102" s="40"/>
      <c r="P102" s="23"/>
      <c r="Q102" s="87"/>
      <c r="R102" s="47"/>
      <c r="S102" s="85"/>
    </row>
    <row r="103" spans="1:19" s="8" customFormat="1" x14ac:dyDescent="0.25">
      <c r="A103" s="4"/>
      <c r="B103" s="70" t="s">
        <v>97</v>
      </c>
      <c r="C103" s="7"/>
      <c r="D103" s="6"/>
      <c r="F103" s="82"/>
      <c r="G103" s="83"/>
      <c r="H103" s="84"/>
      <c r="I103" s="82"/>
      <c r="K103" s="40"/>
      <c r="L103" s="40"/>
      <c r="M103" s="39"/>
      <c r="N103" s="39"/>
      <c r="O103" s="40"/>
      <c r="P103" s="23"/>
      <c r="Q103" s="87"/>
      <c r="R103" s="47"/>
      <c r="S103" s="85"/>
    </row>
    <row r="104" spans="1:19" s="8" customFormat="1" x14ac:dyDescent="0.25">
      <c r="A104" s="4"/>
      <c r="B104" s="101"/>
      <c r="C104" s="7"/>
      <c r="D104" s="6"/>
      <c r="F104" s="82"/>
      <c r="G104" s="83"/>
      <c r="H104" s="84"/>
      <c r="I104" s="82"/>
      <c r="K104" s="40"/>
      <c r="L104" s="40"/>
      <c r="M104" s="39"/>
      <c r="N104" s="39"/>
      <c r="O104" s="40"/>
      <c r="P104" s="23"/>
      <c r="Q104" s="87"/>
      <c r="R104" s="47"/>
      <c r="S104" s="85"/>
    </row>
    <row r="105" spans="1:19" x14ac:dyDescent="0.25">
      <c r="B105" s="70"/>
      <c r="C105" s="19"/>
      <c r="E105" s="3"/>
      <c r="F105" s="30"/>
      <c r="G105" s="45"/>
      <c r="H105" s="44"/>
      <c r="I105" s="30"/>
      <c r="J105" s="3"/>
      <c r="K105" s="40"/>
      <c r="L105" s="40"/>
      <c r="M105" s="39"/>
      <c r="N105" s="39"/>
      <c r="O105" s="42"/>
      <c r="P105" s="23"/>
      <c r="Q105" s="24"/>
      <c r="R105" s="23"/>
      <c r="S105" s="59"/>
    </row>
    <row r="106" spans="1:19" s="48" customFormat="1" x14ac:dyDescent="0.25">
      <c r="A106" s="47" t="s">
        <v>32</v>
      </c>
      <c r="B106" s="67" t="s">
        <v>31</v>
      </c>
      <c r="D106" s="49"/>
      <c r="E106" s="50"/>
      <c r="F106" s="49"/>
      <c r="G106" s="50"/>
      <c r="H106" s="49"/>
      <c r="I106" s="50"/>
      <c r="J106" s="50"/>
      <c r="K106" s="51"/>
      <c r="L106" s="52"/>
      <c r="N106" s="53"/>
    </row>
    <row r="107" spans="1:19" s="4" customFormat="1" x14ac:dyDescent="0.25">
      <c r="A107" s="4" t="s">
        <v>15</v>
      </c>
      <c r="B107" s="4" t="s">
        <v>21</v>
      </c>
    </row>
    <row r="108" spans="1:19" x14ac:dyDescent="0.25">
      <c r="B108" s="70" t="s">
        <v>34</v>
      </c>
      <c r="C108" s="19"/>
      <c r="E108" s="3"/>
      <c r="F108" s="30"/>
      <c r="G108" s="45"/>
      <c r="H108" s="44"/>
      <c r="I108" s="30"/>
      <c r="J108" s="3"/>
      <c r="K108" s="40">
        <v>100</v>
      </c>
      <c r="L108" s="40" t="s">
        <v>1</v>
      </c>
      <c r="M108" s="39">
        <v>4</v>
      </c>
      <c r="N108" s="39" t="s">
        <v>1</v>
      </c>
      <c r="O108" s="42">
        <v>0.15</v>
      </c>
      <c r="P108" s="23" t="s">
        <v>2</v>
      </c>
      <c r="Q108" s="87">
        <f t="shared" ref="Q108" si="5">K108*M108*O108</f>
        <v>60</v>
      </c>
      <c r="R108" s="47" t="s">
        <v>3</v>
      </c>
      <c r="S108" s="59"/>
    </row>
    <row r="109" spans="1:19" x14ac:dyDescent="0.25">
      <c r="B109" s="70"/>
      <c r="C109" s="19"/>
      <c r="E109" s="3"/>
      <c r="F109" s="30"/>
      <c r="G109" s="45"/>
      <c r="H109" s="44"/>
      <c r="I109" s="30"/>
      <c r="J109" s="3"/>
      <c r="K109" s="40"/>
      <c r="L109" s="40"/>
      <c r="M109" s="39"/>
      <c r="N109" s="39"/>
      <c r="O109" s="42"/>
      <c r="P109" s="23"/>
      <c r="Q109" s="24"/>
      <c r="R109" s="23"/>
      <c r="S109" s="59"/>
    </row>
    <row r="110" spans="1:19" s="73" customFormat="1" ht="15" x14ac:dyDescent="0.2">
      <c r="B110" s="112" t="s">
        <v>54</v>
      </c>
      <c r="C110" s="112"/>
      <c r="D110" s="112"/>
      <c r="E110" s="112"/>
      <c r="F110" s="112"/>
      <c r="G110" s="112"/>
      <c r="H110" s="77"/>
      <c r="I110" s="71"/>
      <c r="J110" s="74"/>
      <c r="K110" s="74"/>
      <c r="L110" s="75"/>
      <c r="M110" s="76"/>
    </row>
    <row r="111" spans="1:19" x14ac:dyDescent="0.25">
      <c r="B111" s="70" t="s">
        <v>34</v>
      </c>
      <c r="C111" s="19"/>
      <c r="E111" s="3"/>
      <c r="F111" s="30"/>
      <c r="G111" s="45"/>
      <c r="H111" s="44"/>
      <c r="I111" s="30"/>
      <c r="J111" s="3"/>
      <c r="K111" s="40">
        <v>100</v>
      </c>
      <c r="L111" s="40" t="s">
        <v>1</v>
      </c>
      <c r="M111" s="39">
        <v>4</v>
      </c>
      <c r="N111" s="39" t="s">
        <v>1</v>
      </c>
      <c r="O111" s="42">
        <v>1.5</v>
      </c>
      <c r="P111" s="23" t="s">
        <v>2</v>
      </c>
      <c r="Q111" s="87">
        <f t="shared" ref="Q111" si="6">K111*M111*O111</f>
        <v>600</v>
      </c>
      <c r="R111" s="47" t="s">
        <v>66</v>
      </c>
      <c r="S111" s="59"/>
    </row>
    <row r="112" spans="1:19" x14ac:dyDescent="0.25">
      <c r="B112" s="70"/>
      <c r="C112" s="19"/>
      <c r="E112" s="3"/>
      <c r="F112" s="30"/>
      <c r="G112" s="45"/>
      <c r="H112" s="44"/>
      <c r="I112" s="30"/>
      <c r="J112" s="3"/>
      <c r="K112" s="40"/>
      <c r="L112" s="40"/>
      <c r="M112" s="39"/>
      <c r="N112" s="39"/>
      <c r="O112" s="42"/>
      <c r="P112" s="23"/>
      <c r="Q112" s="24"/>
      <c r="R112" s="23"/>
      <c r="S112" s="59"/>
    </row>
    <row r="113" spans="1:19" s="8" customFormat="1" x14ac:dyDescent="0.25">
      <c r="A113" s="4" t="s">
        <v>55</v>
      </c>
      <c r="B113" s="86" t="s">
        <v>56</v>
      </c>
      <c r="C113" s="7"/>
      <c r="D113" s="6"/>
      <c r="F113" s="82"/>
      <c r="G113" s="83"/>
      <c r="H113" s="84"/>
      <c r="I113" s="82"/>
      <c r="K113" s="40"/>
      <c r="L113" s="40"/>
      <c r="M113" s="39"/>
      <c r="N113" s="39"/>
      <c r="O113" s="40"/>
      <c r="P113" s="23"/>
      <c r="Q113" s="87">
        <v>5</v>
      </c>
      <c r="R113" s="47" t="s">
        <v>57</v>
      </c>
      <c r="S113" s="85"/>
    </row>
    <row r="114" spans="1:19" s="8" customFormat="1" x14ac:dyDescent="0.25">
      <c r="A114" s="4"/>
      <c r="B114" s="70"/>
      <c r="C114" s="7"/>
      <c r="D114" s="6"/>
      <c r="F114" s="82"/>
      <c r="G114" s="83"/>
      <c r="H114" s="84"/>
      <c r="I114" s="82"/>
      <c r="K114" s="40"/>
      <c r="L114" s="40"/>
      <c r="M114" s="39"/>
      <c r="N114" s="39"/>
      <c r="O114" s="40"/>
      <c r="P114" s="23"/>
      <c r="Q114" s="88"/>
      <c r="R114" s="47"/>
      <c r="S114" s="85"/>
    </row>
    <row r="115" spans="1:19" s="8" customFormat="1" x14ac:dyDescent="0.25">
      <c r="A115" s="4" t="s">
        <v>58</v>
      </c>
      <c r="B115" s="86" t="s">
        <v>59</v>
      </c>
      <c r="C115" s="7"/>
      <c r="D115" s="6"/>
      <c r="F115" s="82"/>
      <c r="G115" s="83"/>
      <c r="H115" s="84"/>
      <c r="I115" s="82"/>
      <c r="K115" s="40"/>
      <c r="L115" s="40"/>
      <c r="M115" s="39"/>
      <c r="N115" s="39"/>
      <c r="O115" s="40"/>
      <c r="P115" s="23"/>
      <c r="Q115" s="87">
        <v>5</v>
      </c>
      <c r="R115" s="47" t="s">
        <v>57</v>
      </c>
      <c r="S115" s="85"/>
    </row>
    <row r="116" spans="1:19" s="8" customFormat="1" x14ac:dyDescent="0.25">
      <c r="A116" s="4"/>
      <c r="B116" s="86"/>
      <c r="C116" s="7"/>
      <c r="D116" s="6"/>
      <c r="F116" s="82"/>
      <c r="G116" s="83"/>
      <c r="H116" s="84"/>
      <c r="I116" s="82"/>
      <c r="K116" s="40"/>
      <c r="L116" s="40"/>
      <c r="M116" s="39"/>
      <c r="N116" s="39"/>
      <c r="O116" s="40"/>
      <c r="P116" s="23"/>
      <c r="Q116" s="87"/>
      <c r="R116" s="47"/>
      <c r="S116" s="85"/>
    </row>
    <row r="117" spans="1:19" s="8" customFormat="1" x14ac:dyDescent="0.25">
      <c r="A117" s="4" t="s">
        <v>60</v>
      </c>
      <c r="B117" s="86" t="s">
        <v>61</v>
      </c>
      <c r="C117" s="7"/>
      <c r="D117" s="6"/>
      <c r="F117" s="82"/>
      <c r="G117" s="83"/>
      <c r="H117" s="84"/>
      <c r="I117" s="82"/>
      <c r="K117" s="40"/>
      <c r="L117" s="40"/>
      <c r="M117" s="39"/>
      <c r="N117" s="39"/>
      <c r="O117" s="40"/>
      <c r="P117" s="23"/>
      <c r="Q117" s="87">
        <v>870</v>
      </c>
      <c r="R117" s="47" t="s">
        <v>3</v>
      </c>
      <c r="S117" s="85"/>
    </row>
    <row r="118" spans="1:19" s="8" customFormat="1" x14ac:dyDescent="0.25">
      <c r="A118" s="4"/>
      <c r="B118" s="104" t="s">
        <v>88</v>
      </c>
      <c r="C118" s="7"/>
      <c r="D118" s="6"/>
      <c r="F118" s="82"/>
      <c r="G118" s="83"/>
      <c r="H118" s="84"/>
      <c r="I118" s="82"/>
      <c r="K118" s="40"/>
      <c r="L118" s="40"/>
      <c r="M118" s="39"/>
      <c r="N118" s="39"/>
      <c r="O118" s="40"/>
      <c r="P118" s="23"/>
      <c r="Q118" s="87"/>
      <c r="R118" s="47"/>
      <c r="S118" s="85"/>
    </row>
    <row r="119" spans="1:19" s="8" customFormat="1" x14ac:dyDescent="0.25">
      <c r="A119" s="4"/>
      <c r="B119" s="70" t="s">
        <v>112</v>
      </c>
      <c r="C119" s="7"/>
      <c r="D119" s="6"/>
      <c r="F119" s="82"/>
      <c r="G119" s="83"/>
      <c r="H119" s="84"/>
      <c r="I119" s="82"/>
      <c r="K119" s="40"/>
      <c r="L119" s="40"/>
      <c r="M119" s="39"/>
      <c r="N119" s="39"/>
      <c r="O119" s="40"/>
      <c r="P119" s="23"/>
      <c r="Q119" s="87"/>
      <c r="R119" s="47"/>
      <c r="S119" s="85"/>
    </row>
    <row r="120" spans="1:19" s="8" customFormat="1" x14ac:dyDescent="0.25">
      <c r="A120" s="4"/>
      <c r="B120" s="70" t="s">
        <v>113</v>
      </c>
      <c r="C120" s="7"/>
      <c r="D120" s="6"/>
      <c r="F120" s="82"/>
      <c r="G120" s="83"/>
      <c r="H120" s="84"/>
      <c r="I120" s="82"/>
      <c r="K120" s="40"/>
      <c r="L120" s="40"/>
      <c r="M120" s="39"/>
      <c r="N120" s="39"/>
      <c r="O120" s="40"/>
      <c r="P120" s="23"/>
      <c r="Q120" s="87"/>
      <c r="R120" s="47"/>
      <c r="S120" s="85"/>
    </row>
    <row r="121" spans="1:19" s="8" customFormat="1" x14ac:dyDescent="0.25">
      <c r="A121" s="4"/>
      <c r="B121" s="86"/>
      <c r="C121" s="7"/>
      <c r="D121" s="6"/>
      <c r="F121" s="82"/>
      <c r="G121" s="83"/>
      <c r="H121" s="84"/>
      <c r="I121" s="82"/>
      <c r="K121" s="40"/>
      <c r="L121" s="40"/>
      <c r="M121" s="39"/>
      <c r="N121" s="39"/>
      <c r="O121" s="40"/>
      <c r="P121" s="23"/>
      <c r="Q121" s="87"/>
      <c r="R121" s="47"/>
      <c r="S121" s="85"/>
    </row>
    <row r="122" spans="1:19" s="8" customFormat="1" x14ac:dyDescent="0.25">
      <c r="A122" s="4" t="s">
        <v>62</v>
      </c>
      <c r="B122" s="86" t="s">
        <v>63</v>
      </c>
      <c r="C122" s="7"/>
      <c r="D122" s="6"/>
      <c r="F122" s="82"/>
      <c r="G122" s="83"/>
      <c r="H122" s="84"/>
      <c r="I122" s="82"/>
      <c r="K122" s="40"/>
      <c r="L122" s="40"/>
      <c r="M122" s="39"/>
      <c r="N122" s="39"/>
      <c r="O122" s="40"/>
      <c r="P122" s="23"/>
      <c r="Q122" s="87">
        <v>870</v>
      </c>
      <c r="R122" s="47" t="s">
        <v>3</v>
      </c>
      <c r="S122" s="85"/>
    </row>
    <row r="123" spans="1:19" s="8" customFormat="1" x14ac:dyDescent="0.25">
      <c r="A123" s="4"/>
      <c r="B123" s="105" t="s">
        <v>88</v>
      </c>
      <c r="C123" s="7"/>
      <c r="D123" s="6"/>
      <c r="F123" s="82"/>
      <c r="G123" s="83"/>
      <c r="H123" s="84"/>
      <c r="I123" s="82"/>
      <c r="K123" s="40"/>
      <c r="L123" s="40"/>
      <c r="M123" s="39"/>
      <c r="N123" s="39"/>
      <c r="O123" s="40"/>
      <c r="P123" s="23"/>
      <c r="Q123" s="87"/>
      <c r="R123" s="47"/>
      <c r="S123" s="85"/>
    </row>
    <row r="124" spans="1:19" s="8" customFormat="1" x14ac:dyDescent="0.25">
      <c r="A124" s="4"/>
      <c r="B124" s="70" t="s">
        <v>112</v>
      </c>
      <c r="C124" s="7"/>
      <c r="D124" s="6"/>
      <c r="F124" s="82"/>
      <c r="G124" s="83"/>
      <c r="H124" s="84"/>
      <c r="I124" s="82"/>
      <c r="K124" s="40"/>
      <c r="L124" s="40"/>
      <c r="M124" s="39"/>
      <c r="N124" s="39"/>
      <c r="O124" s="40"/>
      <c r="P124" s="23"/>
      <c r="Q124" s="87"/>
      <c r="R124" s="47"/>
      <c r="S124" s="85"/>
    </row>
    <row r="125" spans="1:19" s="8" customFormat="1" x14ac:dyDescent="0.25">
      <c r="A125" s="4"/>
      <c r="B125" s="70" t="s">
        <v>113</v>
      </c>
      <c r="C125" s="7"/>
      <c r="D125" s="6"/>
      <c r="F125" s="82"/>
      <c r="G125" s="83"/>
      <c r="H125" s="84"/>
      <c r="I125" s="82"/>
      <c r="K125" s="40"/>
      <c r="L125" s="40"/>
      <c r="M125" s="39"/>
      <c r="N125" s="39"/>
      <c r="O125" s="40"/>
      <c r="P125" s="23"/>
      <c r="Q125" s="87"/>
      <c r="R125" s="47"/>
      <c r="S125" s="85"/>
    </row>
    <row r="126" spans="1:19" s="8" customFormat="1" x14ac:dyDescent="0.25">
      <c r="A126" s="4"/>
      <c r="B126" s="70"/>
      <c r="C126" s="7"/>
      <c r="D126" s="6"/>
      <c r="F126" s="82"/>
      <c r="G126" s="83"/>
      <c r="H126" s="84"/>
      <c r="I126" s="82"/>
      <c r="K126" s="40"/>
      <c r="L126" s="40"/>
      <c r="M126" s="39"/>
      <c r="N126" s="39"/>
      <c r="O126" s="40"/>
      <c r="P126" s="23"/>
      <c r="Q126" s="24"/>
      <c r="R126" s="23"/>
      <c r="S126" s="85"/>
    </row>
    <row r="127" spans="1:19" s="8" customFormat="1" x14ac:dyDescent="0.25">
      <c r="A127" s="4"/>
      <c r="B127" s="70"/>
      <c r="C127" s="7"/>
      <c r="D127" s="6"/>
      <c r="F127" s="82"/>
      <c r="G127" s="83"/>
      <c r="H127" s="84"/>
      <c r="I127" s="82"/>
      <c r="K127" s="40"/>
      <c r="L127" s="40"/>
      <c r="M127" s="39"/>
      <c r="N127" s="39"/>
      <c r="O127" s="40"/>
      <c r="P127" s="23"/>
      <c r="Q127" s="24"/>
      <c r="R127" s="23"/>
      <c r="S127" s="85"/>
    </row>
    <row r="128" spans="1:19" s="48" customFormat="1" x14ac:dyDescent="0.25">
      <c r="A128" s="47" t="s">
        <v>35</v>
      </c>
      <c r="B128" s="67" t="s">
        <v>36</v>
      </c>
      <c r="D128" s="49"/>
      <c r="E128" s="50"/>
      <c r="F128" s="49"/>
      <c r="G128" s="50"/>
      <c r="H128" s="49"/>
      <c r="I128" s="50"/>
      <c r="J128" s="50"/>
      <c r="K128" s="51"/>
      <c r="L128" s="52"/>
      <c r="N128" s="53"/>
    </row>
    <row r="129" spans="1:19" s="4" customFormat="1" x14ac:dyDescent="0.25">
      <c r="A129" s="4" t="s">
        <v>15</v>
      </c>
      <c r="B129" s="4" t="s">
        <v>69</v>
      </c>
    </row>
    <row r="130" spans="1:19" x14ac:dyDescent="0.25">
      <c r="B130" s="70" t="s">
        <v>37</v>
      </c>
      <c r="C130" s="19"/>
      <c r="E130" s="3"/>
      <c r="F130" s="30"/>
      <c r="G130" s="45"/>
      <c r="H130" s="44"/>
      <c r="I130" s="30"/>
      <c r="J130" s="3"/>
      <c r="K130" s="40">
        <v>40</v>
      </c>
      <c r="L130" s="40" t="s">
        <v>1</v>
      </c>
      <c r="M130" s="39">
        <v>5</v>
      </c>
      <c r="N130" s="39" t="s">
        <v>1</v>
      </c>
      <c r="O130" s="42">
        <v>0.15</v>
      </c>
      <c r="P130" s="23" t="s">
        <v>2</v>
      </c>
      <c r="Q130" s="24">
        <f t="shared" ref="Q130:Q132" si="7">K130*M130*O130</f>
        <v>30</v>
      </c>
      <c r="R130" s="23" t="s">
        <v>3</v>
      </c>
      <c r="S130" s="59"/>
    </row>
    <row r="131" spans="1:19" x14ac:dyDescent="0.25">
      <c r="B131" s="70" t="s">
        <v>38</v>
      </c>
      <c r="C131" s="19"/>
      <c r="E131" s="3"/>
      <c r="F131" s="30"/>
      <c r="G131" s="45"/>
      <c r="H131" s="44"/>
      <c r="I131" s="30"/>
      <c r="J131" s="3"/>
      <c r="K131" s="40">
        <v>55</v>
      </c>
      <c r="L131" s="40" t="s">
        <v>1</v>
      </c>
      <c r="M131" s="39">
        <v>5</v>
      </c>
      <c r="N131" s="39" t="s">
        <v>1</v>
      </c>
      <c r="O131" s="42">
        <v>0.15</v>
      </c>
      <c r="P131" s="23" t="s">
        <v>2</v>
      </c>
      <c r="Q131" s="24">
        <f t="shared" si="7"/>
        <v>41.25</v>
      </c>
      <c r="R131" s="23" t="s">
        <v>3</v>
      </c>
      <c r="S131" s="59"/>
    </row>
    <row r="132" spans="1:19" x14ac:dyDescent="0.25">
      <c r="B132" s="70" t="s">
        <v>82</v>
      </c>
      <c r="C132" s="19"/>
      <c r="E132" s="3"/>
      <c r="F132" s="30"/>
      <c r="G132" s="45"/>
      <c r="H132" s="44"/>
      <c r="I132" s="30"/>
      <c r="J132" s="3"/>
      <c r="K132" s="40">
        <v>55</v>
      </c>
      <c r="L132" s="40" t="s">
        <v>1</v>
      </c>
      <c r="M132" s="39">
        <v>5</v>
      </c>
      <c r="N132" s="39" t="s">
        <v>1</v>
      </c>
      <c r="O132" s="42">
        <v>0.15</v>
      </c>
      <c r="P132" s="23" t="s">
        <v>2</v>
      </c>
      <c r="Q132" s="24">
        <f t="shared" si="7"/>
        <v>41.25</v>
      </c>
      <c r="R132" s="23" t="s">
        <v>3</v>
      </c>
      <c r="S132" s="59"/>
    </row>
    <row r="133" spans="1:19" x14ac:dyDescent="0.25">
      <c r="B133" s="70"/>
      <c r="C133" s="19"/>
      <c r="E133" s="3"/>
      <c r="F133" s="30"/>
      <c r="G133" s="45"/>
      <c r="H133" s="44"/>
      <c r="I133" s="30"/>
      <c r="J133" s="3"/>
      <c r="K133" s="40"/>
      <c r="L133" s="40"/>
      <c r="M133" s="95" t="s">
        <v>74</v>
      </c>
      <c r="N133" s="39"/>
      <c r="O133" s="42"/>
      <c r="P133" s="23"/>
      <c r="Q133" s="87">
        <f>SUM(Q130:Q132)</f>
        <v>112.5</v>
      </c>
      <c r="R133" s="47" t="s">
        <v>3</v>
      </c>
      <c r="S133" s="59"/>
    </row>
    <row r="134" spans="1:19" x14ac:dyDescent="0.25">
      <c r="B134" s="70"/>
      <c r="C134" s="19"/>
      <c r="E134" s="3"/>
      <c r="F134" s="30"/>
      <c r="G134" s="45"/>
      <c r="H134" s="44"/>
      <c r="I134" s="30"/>
      <c r="J134" s="3"/>
      <c r="K134" s="40"/>
      <c r="L134" s="40"/>
      <c r="M134" s="95"/>
      <c r="N134" s="39"/>
      <c r="O134" s="42"/>
      <c r="P134" s="23"/>
      <c r="Q134" s="24"/>
      <c r="R134" s="23"/>
      <c r="S134" s="59"/>
    </row>
    <row r="135" spans="1:19" s="73" customFormat="1" ht="15" x14ac:dyDescent="0.2">
      <c r="B135" s="112" t="s">
        <v>54</v>
      </c>
      <c r="C135" s="112"/>
      <c r="D135" s="112"/>
      <c r="E135" s="112"/>
      <c r="F135" s="112"/>
      <c r="G135" s="112"/>
      <c r="H135" s="77"/>
      <c r="I135" s="71"/>
      <c r="J135" s="74"/>
      <c r="K135" s="74"/>
      <c r="L135" s="75"/>
      <c r="M135" s="76"/>
    </row>
    <row r="136" spans="1:19" x14ac:dyDescent="0.25">
      <c r="B136" s="70" t="s">
        <v>37</v>
      </c>
      <c r="C136" s="19"/>
      <c r="E136" s="3"/>
      <c r="F136" s="30"/>
      <c r="G136" s="45"/>
      <c r="H136" s="44"/>
      <c r="I136" s="30"/>
      <c r="J136" s="3"/>
      <c r="K136" s="40">
        <v>40</v>
      </c>
      <c r="L136" s="40" t="s">
        <v>1</v>
      </c>
      <c r="M136" s="39">
        <v>5</v>
      </c>
      <c r="N136" s="39" t="s">
        <v>1</v>
      </c>
      <c r="O136" s="42">
        <v>1.5</v>
      </c>
      <c r="P136" s="23" t="s">
        <v>2</v>
      </c>
      <c r="Q136" s="24">
        <f t="shared" ref="Q136:Q138" si="8">K136*M136*O136</f>
        <v>300</v>
      </c>
      <c r="R136" s="23" t="s">
        <v>66</v>
      </c>
      <c r="S136" s="59"/>
    </row>
    <row r="137" spans="1:19" x14ac:dyDescent="0.25">
      <c r="B137" s="70" t="s">
        <v>38</v>
      </c>
      <c r="C137" s="19"/>
      <c r="E137" s="3"/>
      <c r="F137" s="30"/>
      <c r="G137" s="45"/>
      <c r="H137" s="44"/>
      <c r="I137" s="30"/>
      <c r="J137" s="3"/>
      <c r="K137" s="40">
        <v>55</v>
      </c>
      <c r="L137" s="40" t="s">
        <v>1</v>
      </c>
      <c r="M137" s="39">
        <v>5</v>
      </c>
      <c r="N137" s="39" t="s">
        <v>1</v>
      </c>
      <c r="O137" s="42">
        <v>1.5</v>
      </c>
      <c r="P137" s="23" t="s">
        <v>2</v>
      </c>
      <c r="Q137" s="24">
        <f t="shared" si="8"/>
        <v>412.5</v>
      </c>
      <c r="R137" s="23" t="s">
        <v>66</v>
      </c>
      <c r="S137" s="59"/>
    </row>
    <row r="138" spans="1:19" x14ac:dyDescent="0.25">
      <c r="B138" s="70" t="s">
        <v>82</v>
      </c>
      <c r="C138" s="19"/>
      <c r="E138" s="3"/>
      <c r="F138" s="30"/>
      <c r="G138" s="45"/>
      <c r="H138" s="44"/>
      <c r="I138" s="30"/>
      <c r="J138" s="3"/>
      <c r="K138" s="40">
        <v>50</v>
      </c>
      <c r="L138" s="40" t="s">
        <v>1</v>
      </c>
      <c r="M138" s="39">
        <v>5</v>
      </c>
      <c r="N138" s="39" t="s">
        <v>1</v>
      </c>
      <c r="O138" s="42">
        <v>1.5</v>
      </c>
      <c r="P138" s="23" t="s">
        <v>2</v>
      </c>
      <c r="Q138" s="24">
        <f t="shared" si="8"/>
        <v>375</v>
      </c>
      <c r="R138" s="23" t="s">
        <v>66</v>
      </c>
      <c r="S138" s="59"/>
    </row>
    <row r="139" spans="1:19" x14ac:dyDescent="0.25">
      <c r="B139" s="70"/>
      <c r="C139" s="19"/>
      <c r="E139" s="3"/>
      <c r="F139" s="30"/>
      <c r="G139" s="45"/>
      <c r="H139" s="44"/>
      <c r="I139" s="30"/>
      <c r="J139" s="3"/>
      <c r="K139" s="40"/>
      <c r="L139" s="40"/>
      <c r="M139" s="95" t="s">
        <v>74</v>
      </c>
      <c r="N139" s="39"/>
      <c r="O139" s="42"/>
      <c r="P139" s="23"/>
      <c r="Q139" s="87">
        <f>SUM(Q136:Q138)</f>
        <v>1087.5</v>
      </c>
      <c r="R139" s="47" t="s">
        <v>66</v>
      </c>
      <c r="S139" s="59"/>
    </row>
    <row r="140" spans="1:19" x14ac:dyDescent="0.25">
      <c r="B140" s="70"/>
      <c r="C140" s="19"/>
      <c r="E140" s="3"/>
      <c r="F140" s="30"/>
      <c r="G140" s="45"/>
      <c r="H140" s="44"/>
      <c r="I140" s="30"/>
      <c r="J140" s="3"/>
      <c r="K140" s="40"/>
      <c r="L140" s="40"/>
      <c r="M140" s="95"/>
      <c r="N140" s="39"/>
      <c r="O140" s="42"/>
      <c r="P140" s="23"/>
      <c r="Q140" s="24"/>
      <c r="R140" s="23"/>
      <c r="S140" s="59"/>
    </row>
    <row r="141" spans="1:19" s="8" customFormat="1" x14ac:dyDescent="0.25">
      <c r="A141" s="4" t="s">
        <v>55</v>
      </c>
      <c r="B141" s="86" t="s">
        <v>56</v>
      </c>
      <c r="C141" s="7"/>
      <c r="D141" s="6"/>
      <c r="F141" s="82"/>
      <c r="G141" s="83"/>
      <c r="H141" s="84"/>
      <c r="I141" s="82"/>
      <c r="K141" s="40"/>
      <c r="L141" s="40"/>
      <c r="M141" s="39"/>
      <c r="N141" s="39"/>
      <c r="O141" s="40"/>
      <c r="P141" s="23"/>
      <c r="Q141" s="87">
        <v>5</v>
      </c>
      <c r="R141" s="47" t="s">
        <v>57</v>
      </c>
      <c r="S141" s="85"/>
    </row>
    <row r="142" spans="1:19" s="8" customFormat="1" x14ac:dyDescent="0.25">
      <c r="A142" s="4"/>
      <c r="B142" s="70"/>
      <c r="C142" s="7"/>
      <c r="D142" s="6"/>
      <c r="F142" s="82"/>
      <c r="G142" s="83"/>
      <c r="H142" s="84"/>
      <c r="I142" s="82"/>
      <c r="K142" s="40"/>
      <c r="L142" s="40"/>
      <c r="M142" s="39"/>
      <c r="N142" s="39"/>
      <c r="O142" s="40"/>
      <c r="P142" s="23"/>
      <c r="Q142" s="88"/>
      <c r="R142" s="47"/>
      <c r="S142" s="85"/>
    </row>
    <row r="143" spans="1:19" s="8" customFormat="1" x14ac:dyDescent="0.25">
      <c r="A143" s="4" t="s">
        <v>58</v>
      </c>
      <c r="B143" s="86" t="s">
        <v>59</v>
      </c>
      <c r="C143" s="7"/>
      <c r="D143" s="6"/>
      <c r="F143" s="82"/>
      <c r="G143" s="83"/>
      <c r="H143" s="84"/>
      <c r="I143" s="82"/>
      <c r="K143" s="40"/>
      <c r="L143" s="40"/>
      <c r="M143" s="39"/>
      <c r="N143" s="39"/>
      <c r="O143" s="40"/>
      <c r="P143" s="23"/>
      <c r="Q143" s="87">
        <v>5</v>
      </c>
      <c r="R143" s="47" t="s">
        <v>57</v>
      </c>
      <c r="S143" s="85"/>
    </row>
    <row r="144" spans="1:19" s="8" customFormat="1" x14ac:dyDescent="0.25">
      <c r="A144" s="4"/>
      <c r="B144" s="86"/>
      <c r="C144" s="7"/>
      <c r="D144" s="6"/>
      <c r="F144" s="82"/>
      <c r="G144" s="83"/>
      <c r="H144" s="84"/>
      <c r="I144" s="82"/>
      <c r="K144" s="40"/>
      <c r="L144" s="40"/>
      <c r="M144" s="39"/>
      <c r="N144" s="39"/>
      <c r="O144" s="40"/>
      <c r="P144" s="23"/>
      <c r="Q144" s="87"/>
      <c r="R144" s="47"/>
      <c r="S144" s="85"/>
    </row>
    <row r="145" spans="1:19" s="8" customFormat="1" x14ac:dyDescent="0.25">
      <c r="A145" s="4" t="s">
        <v>60</v>
      </c>
      <c r="B145" s="86" t="s">
        <v>61</v>
      </c>
      <c r="C145" s="7"/>
      <c r="D145" s="6"/>
      <c r="F145" s="82"/>
      <c r="G145" s="83"/>
      <c r="H145" s="84"/>
      <c r="I145" s="82"/>
      <c r="K145" s="40"/>
      <c r="L145" s="40"/>
      <c r="M145" s="39"/>
      <c r="N145" s="39"/>
      <c r="O145" s="40"/>
      <c r="P145" s="23"/>
      <c r="Q145" s="87">
        <v>750</v>
      </c>
      <c r="R145" s="47" t="s">
        <v>3</v>
      </c>
      <c r="S145" s="85"/>
    </row>
    <row r="146" spans="1:19" s="8" customFormat="1" x14ac:dyDescent="0.25">
      <c r="A146" s="4"/>
      <c r="B146" s="105" t="s">
        <v>88</v>
      </c>
      <c r="C146" s="7"/>
      <c r="D146" s="6"/>
      <c r="F146" s="82"/>
      <c r="G146" s="83"/>
      <c r="H146" s="84"/>
      <c r="I146" s="82"/>
      <c r="K146" s="40"/>
      <c r="L146" s="40"/>
      <c r="M146" s="39"/>
      <c r="N146" s="39"/>
      <c r="O146" s="40"/>
      <c r="P146" s="23"/>
      <c r="Q146" s="87"/>
      <c r="R146" s="47"/>
      <c r="S146" s="85"/>
    </row>
    <row r="147" spans="1:19" s="8" customFormat="1" x14ac:dyDescent="0.25">
      <c r="A147" s="4"/>
      <c r="B147" s="70" t="s">
        <v>98</v>
      </c>
      <c r="C147" s="7"/>
      <c r="D147" s="6"/>
      <c r="F147" s="82"/>
      <c r="G147" s="83"/>
      <c r="H147" s="84"/>
      <c r="I147" s="82"/>
      <c r="K147" s="40"/>
      <c r="L147" s="40"/>
      <c r="M147" s="39"/>
      <c r="N147" s="39"/>
      <c r="O147" s="40"/>
      <c r="P147" s="23"/>
      <c r="Q147" s="87"/>
      <c r="R147" s="47"/>
      <c r="S147" s="85"/>
    </row>
    <row r="148" spans="1:19" s="8" customFormat="1" x14ac:dyDescent="0.25">
      <c r="A148" s="4"/>
      <c r="B148" s="70" t="s">
        <v>99</v>
      </c>
      <c r="C148" s="7"/>
      <c r="D148" s="6"/>
      <c r="F148" s="82"/>
      <c r="G148" s="83"/>
      <c r="H148" s="84"/>
      <c r="I148" s="82"/>
      <c r="K148" s="40"/>
      <c r="L148" s="40"/>
      <c r="M148" s="39"/>
      <c r="N148" s="39"/>
      <c r="O148" s="40"/>
      <c r="P148" s="23"/>
      <c r="Q148" s="87"/>
      <c r="R148" s="47"/>
      <c r="S148" s="85"/>
    </row>
    <row r="149" spans="1:19" s="8" customFormat="1" x14ac:dyDescent="0.25">
      <c r="A149" s="4"/>
      <c r="B149" s="70" t="s">
        <v>100</v>
      </c>
      <c r="C149" s="7"/>
      <c r="D149" s="6"/>
      <c r="F149" s="82"/>
      <c r="G149" s="83"/>
      <c r="H149" s="84"/>
      <c r="I149" s="82"/>
      <c r="K149" s="40"/>
      <c r="L149" s="40"/>
      <c r="M149" s="39"/>
      <c r="N149" s="39"/>
      <c r="O149" s="40"/>
      <c r="P149" s="23"/>
      <c r="Q149" s="87"/>
      <c r="R149" s="47"/>
      <c r="S149" s="85"/>
    </row>
    <row r="150" spans="1:19" s="8" customFormat="1" x14ac:dyDescent="0.25">
      <c r="A150" s="4"/>
      <c r="B150" s="70" t="s">
        <v>101</v>
      </c>
      <c r="C150" s="7"/>
      <c r="D150" s="6"/>
      <c r="F150" s="82"/>
      <c r="G150" s="83"/>
      <c r="H150" s="84"/>
      <c r="I150" s="82"/>
      <c r="K150" s="40"/>
      <c r="L150" s="40"/>
      <c r="M150" s="39"/>
      <c r="N150" s="39"/>
      <c r="O150" s="40"/>
      <c r="P150" s="23"/>
      <c r="Q150" s="87"/>
      <c r="R150" s="47"/>
      <c r="S150" s="85"/>
    </row>
    <row r="151" spans="1:19" s="8" customFormat="1" x14ac:dyDescent="0.25">
      <c r="A151" s="4"/>
      <c r="B151" s="70" t="s">
        <v>102</v>
      </c>
      <c r="C151" s="7"/>
      <c r="D151" s="6"/>
      <c r="F151" s="82"/>
      <c r="G151" s="83"/>
      <c r="H151" s="84"/>
      <c r="I151" s="82"/>
      <c r="K151" s="40"/>
      <c r="L151" s="40"/>
      <c r="M151" s="39"/>
      <c r="N151" s="39"/>
      <c r="O151" s="40"/>
      <c r="P151" s="23"/>
      <c r="Q151" s="87"/>
      <c r="R151" s="47"/>
      <c r="S151" s="85"/>
    </row>
    <row r="152" spans="1:19" s="8" customFormat="1" x14ac:dyDescent="0.25">
      <c r="A152" s="4"/>
      <c r="B152" s="70" t="s">
        <v>103</v>
      </c>
      <c r="C152" s="7"/>
      <c r="D152" s="6"/>
      <c r="F152" s="82"/>
      <c r="G152" s="83"/>
      <c r="H152" s="84"/>
      <c r="I152" s="82"/>
      <c r="K152" s="40"/>
      <c r="L152" s="40"/>
      <c r="M152" s="39"/>
      <c r="N152" s="39"/>
      <c r="O152" s="40"/>
      <c r="P152" s="23"/>
      <c r="Q152" s="87"/>
      <c r="R152" s="47"/>
      <c r="S152" s="85"/>
    </row>
    <row r="153" spans="1:19" s="8" customFormat="1" x14ac:dyDescent="0.25">
      <c r="A153" s="4"/>
      <c r="B153" s="86"/>
      <c r="C153" s="7"/>
      <c r="D153" s="6"/>
      <c r="F153" s="82"/>
      <c r="G153" s="83"/>
      <c r="H153" s="84"/>
      <c r="I153" s="82"/>
      <c r="K153" s="40"/>
      <c r="L153" s="40"/>
      <c r="M153" s="39"/>
      <c r="N153" s="39"/>
      <c r="O153" s="40"/>
      <c r="P153" s="23"/>
      <c r="Q153" s="87"/>
      <c r="R153" s="47"/>
      <c r="S153" s="85"/>
    </row>
    <row r="154" spans="1:19" s="8" customFormat="1" x14ac:dyDescent="0.25">
      <c r="A154" s="4" t="s">
        <v>62</v>
      </c>
      <c r="B154" s="86" t="s">
        <v>63</v>
      </c>
      <c r="C154" s="7"/>
      <c r="D154" s="6"/>
      <c r="F154" s="82"/>
      <c r="G154" s="83"/>
      <c r="H154" s="84"/>
      <c r="I154" s="82"/>
      <c r="K154" s="40"/>
      <c r="L154" s="40"/>
      <c r="M154" s="39"/>
      <c r="N154" s="39"/>
      <c r="O154" s="40"/>
      <c r="P154" s="23"/>
      <c r="Q154" s="87">
        <v>750</v>
      </c>
      <c r="R154" s="47" t="s">
        <v>3</v>
      </c>
      <c r="S154" s="85"/>
    </row>
    <row r="155" spans="1:19" s="8" customFormat="1" x14ac:dyDescent="0.25">
      <c r="A155" s="4"/>
      <c r="B155" s="104" t="s">
        <v>88</v>
      </c>
      <c r="C155" s="7"/>
      <c r="D155" s="6"/>
      <c r="F155" s="82"/>
      <c r="G155" s="83"/>
      <c r="H155" s="84"/>
      <c r="I155" s="82"/>
      <c r="K155" s="40"/>
      <c r="L155" s="40"/>
      <c r="M155" s="39"/>
      <c r="N155" s="39"/>
      <c r="O155" s="40"/>
      <c r="P155" s="23"/>
      <c r="Q155" s="87"/>
      <c r="R155" s="47"/>
      <c r="S155" s="85"/>
    </row>
    <row r="156" spans="1:19" s="8" customFormat="1" x14ac:dyDescent="0.25">
      <c r="A156" s="4"/>
      <c r="B156" s="70" t="s">
        <v>98</v>
      </c>
      <c r="C156" s="7"/>
      <c r="D156" s="6"/>
      <c r="F156" s="82"/>
      <c r="G156" s="83"/>
      <c r="H156" s="84"/>
      <c r="I156" s="82"/>
      <c r="K156" s="40"/>
      <c r="L156" s="40"/>
      <c r="M156" s="39"/>
      <c r="N156" s="39"/>
      <c r="O156" s="40"/>
      <c r="P156" s="23"/>
      <c r="Q156" s="87"/>
      <c r="R156" s="47"/>
      <c r="S156" s="85"/>
    </row>
    <row r="157" spans="1:19" s="8" customFormat="1" x14ac:dyDescent="0.25">
      <c r="A157" s="4"/>
      <c r="B157" s="70" t="s">
        <v>99</v>
      </c>
      <c r="C157" s="7"/>
      <c r="D157" s="6"/>
      <c r="F157" s="82"/>
      <c r="G157" s="83"/>
      <c r="H157" s="84"/>
      <c r="I157" s="82"/>
      <c r="K157" s="40"/>
      <c r="L157" s="40"/>
      <c r="M157" s="39"/>
      <c r="N157" s="39"/>
      <c r="O157" s="40"/>
      <c r="P157" s="23"/>
      <c r="Q157" s="87"/>
      <c r="R157" s="47"/>
      <c r="S157" s="85"/>
    </row>
    <row r="158" spans="1:19" s="8" customFormat="1" x14ac:dyDescent="0.25">
      <c r="A158" s="4"/>
      <c r="B158" s="70" t="s">
        <v>100</v>
      </c>
      <c r="C158" s="7"/>
      <c r="D158" s="6"/>
      <c r="F158" s="82"/>
      <c r="G158" s="83"/>
      <c r="H158" s="84"/>
      <c r="I158" s="82"/>
      <c r="K158" s="40"/>
      <c r="L158" s="40"/>
      <c r="M158" s="39"/>
      <c r="N158" s="39"/>
      <c r="O158" s="40"/>
      <c r="P158" s="23"/>
      <c r="Q158" s="87"/>
      <c r="R158" s="47"/>
      <c r="S158" s="85"/>
    </row>
    <row r="159" spans="1:19" s="8" customFormat="1" x14ac:dyDescent="0.25">
      <c r="A159" s="4"/>
      <c r="B159" s="70" t="s">
        <v>101</v>
      </c>
      <c r="C159" s="7"/>
      <c r="D159" s="6"/>
      <c r="F159" s="82"/>
      <c r="G159" s="83"/>
      <c r="H159" s="84"/>
      <c r="I159" s="82"/>
      <c r="K159" s="40"/>
      <c r="L159" s="40"/>
      <c r="M159" s="39"/>
      <c r="N159" s="39"/>
      <c r="O159" s="40"/>
      <c r="P159" s="23"/>
      <c r="Q159" s="87"/>
      <c r="R159" s="47"/>
      <c r="S159" s="85"/>
    </row>
    <row r="160" spans="1:19" s="8" customFormat="1" x14ac:dyDescent="0.25">
      <c r="A160" s="4"/>
      <c r="B160" s="70" t="s">
        <v>102</v>
      </c>
      <c r="C160" s="7"/>
      <c r="D160" s="6"/>
      <c r="F160" s="82"/>
      <c r="G160" s="83"/>
      <c r="H160" s="84"/>
      <c r="I160" s="82"/>
      <c r="K160" s="40"/>
      <c r="L160" s="40"/>
      <c r="M160" s="39"/>
      <c r="N160" s="39"/>
      <c r="O160" s="40"/>
      <c r="P160" s="23"/>
      <c r="Q160" s="87"/>
      <c r="R160" s="47"/>
      <c r="S160" s="85"/>
    </row>
    <row r="161" spans="1:19" s="8" customFormat="1" x14ac:dyDescent="0.25">
      <c r="A161" s="4"/>
      <c r="B161" s="70" t="s">
        <v>103</v>
      </c>
      <c r="C161" s="7"/>
      <c r="D161" s="6"/>
      <c r="F161" s="82"/>
      <c r="G161" s="83"/>
      <c r="H161" s="84"/>
      <c r="I161" s="82"/>
      <c r="K161" s="40"/>
      <c r="L161" s="40"/>
      <c r="M161" s="39"/>
      <c r="N161" s="39"/>
      <c r="O161" s="40"/>
      <c r="P161" s="23"/>
      <c r="Q161" s="87"/>
      <c r="R161" s="47"/>
      <c r="S161" s="85"/>
    </row>
    <row r="162" spans="1:19" x14ac:dyDescent="0.25">
      <c r="B162" s="70"/>
      <c r="C162" s="19"/>
      <c r="E162" s="3"/>
      <c r="F162" s="30"/>
      <c r="G162" s="45"/>
      <c r="H162" s="44"/>
      <c r="I162" s="30"/>
      <c r="J162" s="3"/>
      <c r="K162" s="40"/>
      <c r="L162" s="40"/>
      <c r="M162" s="39"/>
      <c r="N162" s="39"/>
      <c r="O162" s="42"/>
      <c r="P162" s="23"/>
      <c r="Q162" s="24"/>
      <c r="R162" s="23"/>
      <c r="S162" s="59"/>
    </row>
    <row r="163" spans="1:19" x14ac:dyDescent="0.25">
      <c r="B163" s="70"/>
      <c r="C163" s="19"/>
      <c r="E163" s="3"/>
      <c r="F163" s="30"/>
      <c r="G163" s="45"/>
      <c r="H163" s="44"/>
      <c r="I163" s="30"/>
      <c r="J163" s="3"/>
      <c r="K163" s="40"/>
      <c r="L163" s="40"/>
      <c r="M163" s="39"/>
      <c r="N163" s="39"/>
      <c r="O163" s="42"/>
      <c r="P163" s="23"/>
      <c r="Q163" s="24"/>
      <c r="R163" s="23"/>
      <c r="S163" s="59"/>
    </row>
    <row r="164" spans="1:19" s="48" customFormat="1" x14ac:dyDescent="0.25">
      <c r="A164" s="47" t="s">
        <v>39</v>
      </c>
      <c r="B164" s="67" t="s">
        <v>40</v>
      </c>
      <c r="D164" s="49"/>
      <c r="E164" s="50"/>
      <c r="F164" s="49"/>
      <c r="G164" s="50"/>
      <c r="H164" s="49"/>
      <c r="I164" s="50"/>
      <c r="J164" s="50"/>
      <c r="K164" s="51"/>
      <c r="L164" s="52"/>
      <c r="N164" s="53"/>
    </row>
    <row r="165" spans="1:19" s="4" customFormat="1" x14ac:dyDescent="0.25">
      <c r="A165" s="4" t="s">
        <v>78</v>
      </c>
      <c r="B165" s="4" t="s">
        <v>69</v>
      </c>
    </row>
    <row r="166" spans="1:19" x14ac:dyDescent="0.25">
      <c r="B166" s="70" t="s">
        <v>41</v>
      </c>
      <c r="C166" s="19"/>
      <c r="E166" s="3"/>
      <c r="F166" s="30"/>
      <c r="G166" s="45"/>
      <c r="H166" s="44"/>
      <c r="I166" s="30"/>
      <c r="J166" s="3"/>
      <c r="K166" s="40">
        <v>54</v>
      </c>
      <c r="L166" s="40" t="s">
        <v>1</v>
      </c>
      <c r="M166" s="39">
        <v>5</v>
      </c>
      <c r="N166" s="39" t="s">
        <v>1</v>
      </c>
      <c r="O166" s="42">
        <v>0.15</v>
      </c>
      <c r="P166" s="23" t="s">
        <v>2</v>
      </c>
      <c r="Q166" s="24">
        <f t="shared" ref="Q166:Q171" si="9">K166*M166*O166</f>
        <v>40.5</v>
      </c>
      <c r="R166" s="23" t="s">
        <v>3</v>
      </c>
      <c r="S166" s="59"/>
    </row>
    <row r="167" spans="1:19" x14ac:dyDescent="0.25">
      <c r="B167" s="70" t="s">
        <v>42</v>
      </c>
      <c r="C167" s="19"/>
      <c r="E167" s="3"/>
      <c r="F167" s="30"/>
      <c r="G167" s="45"/>
      <c r="H167" s="44"/>
      <c r="I167" s="30"/>
      <c r="J167" s="3"/>
      <c r="K167" s="40">
        <v>30</v>
      </c>
      <c r="L167" s="40" t="s">
        <v>1</v>
      </c>
      <c r="M167" s="39">
        <v>4</v>
      </c>
      <c r="N167" s="39" t="s">
        <v>1</v>
      </c>
      <c r="O167" s="42">
        <v>0.15</v>
      </c>
      <c r="P167" s="23" t="s">
        <v>2</v>
      </c>
      <c r="Q167" s="24">
        <f t="shared" si="9"/>
        <v>18</v>
      </c>
      <c r="R167" s="23" t="s">
        <v>3</v>
      </c>
      <c r="S167" s="59"/>
    </row>
    <row r="168" spans="1:19" x14ac:dyDescent="0.25">
      <c r="B168" s="70" t="s">
        <v>43</v>
      </c>
      <c r="C168" s="19"/>
      <c r="E168" s="3"/>
      <c r="F168" s="30"/>
      <c r="G168" s="45"/>
      <c r="H168" s="44"/>
      <c r="I168" s="30"/>
      <c r="J168" s="3"/>
      <c r="K168" s="40">
        <v>130</v>
      </c>
      <c r="L168" s="40" t="s">
        <v>1</v>
      </c>
      <c r="M168" s="39">
        <v>5</v>
      </c>
      <c r="N168" s="39" t="s">
        <v>1</v>
      </c>
      <c r="O168" s="42">
        <v>0.15</v>
      </c>
      <c r="P168" s="23" t="s">
        <v>2</v>
      </c>
      <c r="Q168" s="24">
        <f t="shared" si="9"/>
        <v>97.5</v>
      </c>
      <c r="R168" s="23" t="s">
        <v>3</v>
      </c>
      <c r="S168" s="59"/>
    </row>
    <row r="169" spans="1:19" x14ac:dyDescent="0.25">
      <c r="B169" s="70"/>
      <c r="C169" s="19"/>
      <c r="E169" s="3"/>
      <c r="F169" s="30"/>
      <c r="G169" s="45"/>
      <c r="H169" s="44"/>
      <c r="I169" s="30"/>
      <c r="J169" s="3"/>
      <c r="K169" s="40">
        <v>20</v>
      </c>
      <c r="L169" s="40" t="s">
        <v>1</v>
      </c>
      <c r="M169" s="39">
        <v>4.5</v>
      </c>
      <c r="N169" s="39" t="s">
        <v>1</v>
      </c>
      <c r="O169" s="42">
        <v>0.15</v>
      </c>
      <c r="P169" s="23" t="s">
        <v>2</v>
      </c>
      <c r="Q169" s="24">
        <f t="shared" ref="Q169" si="10">K169*M169*O169</f>
        <v>13.5</v>
      </c>
      <c r="R169" s="23" t="s">
        <v>3</v>
      </c>
      <c r="S169" s="59"/>
    </row>
    <row r="170" spans="1:19" x14ac:dyDescent="0.25">
      <c r="B170" s="70" t="s">
        <v>44</v>
      </c>
      <c r="C170" s="19"/>
      <c r="E170" s="3"/>
      <c r="F170" s="30"/>
      <c r="G170" s="45"/>
      <c r="H170" s="44"/>
      <c r="I170" s="30"/>
      <c r="J170" s="3"/>
      <c r="K170" s="40">
        <v>22</v>
      </c>
      <c r="L170" s="40" t="s">
        <v>1</v>
      </c>
      <c r="M170" s="39">
        <v>4.5</v>
      </c>
      <c r="N170" s="39" t="s">
        <v>1</v>
      </c>
      <c r="O170" s="42">
        <v>0.15</v>
      </c>
      <c r="P170" s="23" t="s">
        <v>2</v>
      </c>
      <c r="Q170" s="24">
        <f t="shared" si="9"/>
        <v>14.85</v>
      </c>
      <c r="R170" s="23" t="s">
        <v>3</v>
      </c>
      <c r="S170" s="59"/>
    </row>
    <row r="171" spans="1:19" x14ac:dyDescent="0.25">
      <c r="B171" s="70" t="s">
        <v>45</v>
      </c>
      <c r="C171" s="19"/>
      <c r="E171" s="3"/>
      <c r="F171" s="30"/>
      <c r="G171" s="45"/>
      <c r="H171" s="44"/>
      <c r="I171" s="30"/>
      <c r="J171" s="3"/>
      <c r="K171" s="40">
        <v>20</v>
      </c>
      <c r="L171" s="40" t="s">
        <v>1</v>
      </c>
      <c r="M171" s="39">
        <v>4.5</v>
      </c>
      <c r="N171" s="39" t="s">
        <v>1</v>
      </c>
      <c r="O171" s="42">
        <v>0.15</v>
      </c>
      <c r="P171" s="23" t="s">
        <v>2</v>
      </c>
      <c r="Q171" s="24">
        <f t="shared" si="9"/>
        <v>13.5</v>
      </c>
      <c r="R171" s="23" t="s">
        <v>3</v>
      </c>
      <c r="S171" s="59"/>
    </row>
    <row r="172" spans="1:19" x14ac:dyDescent="0.25">
      <c r="B172" s="70" t="s">
        <v>46</v>
      </c>
      <c r="C172" s="19"/>
      <c r="E172" s="3"/>
      <c r="F172" s="30"/>
      <c r="G172" s="45"/>
      <c r="H172" s="44"/>
      <c r="I172" s="30"/>
      <c r="J172" s="3"/>
      <c r="K172" s="40">
        <v>70</v>
      </c>
      <c r="L172" s="40" t="s">
        <v>1</v>
      </c>
      <c r="M172" s="39">
        <v>4.5</v>
      </c>
      <c r="N172" s="39" t="s">
        <v>1</v>
      </c>
      <c r="O172" s="42">
        <v>0.15</v>
      </c>
      <c r="P172" s="23" t="s">
        <v>2</v>
      </c>
      <c r="Q172" s="24">
        <f t="shared" ref="Q172:Q178" si="11">K172*M172*O172</f>
        <v>47.25</v>
      </c>
      <c r="R172" s="23" t="s">
        <v>3</v>
      </c>
      <c r="S172" s="59"/>
    </row>
    <row r="173" spans="1:19" x14ac:dyDescent="0.25">
      <c r="B173" s="70"/>
      <c r="C173" s="19"/>
      <c r="E173" s="3"/>
      <c r="F173" s="30"/>
      <c r="G173" s="45"/>
      <c r="H173" s="44"/>
      <c r="I173" s="30"/>
      <c r="J173" s="3"/>
      <c r="K173" s="40">
        <v>60</v>
      </c>
      <c r="L173" s="40" t="s">
        <v>1</v>
      </c>
      <c r="M173" s="39">
        <v>5</v>
      </c>
      <c r="N173" s="39" t="s">
        <v>1</v>
      </c>
      <c r="O173" s="42">
        <v>0.15</v>
      </c>
      <c r="P173" s="23" t="s">
        <v>2</v>
      </c>
      <c r="Q173" s="24">
        <f t="shared" si="11"/>
        <v>45</v>
      </c>
      <c r="R173" s="23" t="s">
        <v>3</v>
      </c>
      <c r="S173" s="59"/>
    </row>
    <row r="174" spans="1:19" x14ac:dyDescent="0.25">
      <c r="B174" s="70"/>
      <c r="C174" s="19"/>
      <c r="E174" s="3"/>
      <c r="F174" s="30"/>
      <c r="G174" s="45"/>
      <c r="H174" s="44"/>
      <c r="I174" s="30"/>
      <c r="J174" s="3"/>
      <c r="K174" s="40">
        <v>20</v>
      </c>
      <c r="L174" s="40" t="s">
        <v>1</v>
      </c>
      <c r="M174" s="39">
        <v>4.5</v>
      </c>
      <c r="N174" s="39" t="s">
        <v>1</v>
      </c>
      <c r="O174" s="42">
        <v>0.15</v>
      </c>
      <c r="P174" s="23" t="s">
        <v>2</v>
      </c>
      <c r="Q174" s="24">
        <f t="shared" si="11"/>
        <v>13.5</v>
      </c>
      <c r="R174" s="23" t="s">
        <v>3</v>
      </c>
      <c r="S174" s="59"/>
    </row>
    <row r="175" spans="1:19" x14ac:dyDescent="0.25">
      <c r="B175" s="70" t="s">
        <v>47</v>
      </c>
      <c r="C175" s="19"/>
      <c r="E175" s="3"/>
      <c r="F175" s="30"/>
      <c r="G175" s="45"/>
      <c r="H175" s="44"/>
      <c r="I175" s="30"/>
      <c r="J175" s="3"/>
      <c r="K175" s="40">
        <v>50</v>
      </c>
      <c r="L175" s="40" t="s">
        <v>1</v>
      </c>
      <c r="M175" s="39">
        <v>4.5</v>
      </c>
      <c r="N175" s="39" t="s">
        <v>1</v>
      </c>
      <c r="O175" s="42">
        <v>0.15</v>
      </c>
      <c r="P175" s="23" t="s">
        <v>2</v>
      </c>
      <c r="Q175" s="24">
        <f t="shared" si="11"/>
        <v>33.75</v>
      </c>
      <c r="R175" s="23" t="s">
        <v>3</v>
      </c>
      <c r="S175" s="59"/>
    </row>
    <row r="176" spans="1:19" x14ac:dyDescent="0.25">
      <c r="B176" s="70" t="s">
        <v>48</v>
      </c>
      <c r="C176" s="19"/>
      <c r="E176" s="3"/>
      <c r="F176" s="30"/>
      <c r="G176" s="45"/>
      <c r="H176" s="44"/>
      <c r="I176" s="30"/>
      <c r="J176" s="3"/>
      <c r="K176" s="40">
        <v>40</v>
      </c>
      <c r="L176" s="40" t="s">
        <v>1</v>
      </c>
      <c r="M176" s="39">
        <v>4.5</v>
      </c>
      <c r="N176" s="39" t="s">
        <v>1</v>
      </c>
      <c r="O176" s="42">
        <v>0.15</v>
      </c>
      <c r="P176" s="23" t="s">
        <v>2</v>
      </c>
      <c r="Q176" s="24">
        <f t="shared" si="11"/>
        <v>27</v>
      </c>
      <c r="R176" s="23" t="s">
        <v>3</v>
      </c>
      <c r="S176" s="59"/>
    </row>
    <row r="177" spans="1:19" x14ac:dyDescent="0.25">
      <c r="B177" s="70" t="s">
        <v>49</v>
      </c>
      <c r="C177" s="19"/>
      <c r="E177" s="3"/>
      <c r="F177" s="30"/>
      <c r="G177" s="45"/>
      <c r="H177" s="44"/>
      <c r="I177" s="30"/>
      <c r="J177" s="3"/>
      <c r="K177" s="40">
        <v>50</v>
      </c>
      <c r="L177" s="40" t="s">
        <v>1</v>
      </c>
      <c r="M177" s="39">
        <v>4</v>
      </c>
      <c r="N177" s="39" t="s">
        <v>1</v>
      </c>
      <c r="O177" s="42">
        <v>0.15</v>
      </c>
      <c r="P177" s="23" t="s">
        <v>2</v>
      </c>
      <c r="Q177" s="24">
        <f t="shared" si="11"/>
        <v>30</v>
      </c>
      <c r="R177" s="23" t="s">
        <v>3</v>
      </c>
      <c r="S177" s="59"/>
    </row>
    <row r="178" spans="1:19" x14ac:dyDescent="0.25">
      <c r="B178" s="70" t="s">
        <v>86</v>
      </c>
      <c r="C178" s="19"/>
      <c r="E178" s="3"/>
      <c r="F178" s="30"/>
      <c r="G178" s="45"/>
      <c r="H178" s="44"/>
      <c r="I178" s="30"/>
      <c r="J178" s="3"/>
      <c r="K178" s="40">
        <v>30</v>
      </c>
      <c r="L178" s="40" t="s">
        <v>1</v>
      </c>
      <c r="M178" s="39">
        <v>4</v>
      </c>
      <c r="N178" s="39" t="s">
        <v>1</v>
      </c>
      <c r="O178" s="42">
        <v>0.15</v>
      </c>
      <c r="P178" s="23" t="s">
        <v>2</v>
      </c>
      <c r="Q178" s="24">
        <f t="shared" si="11"/>
        <v>18</v>
      </c>
      <c r="R178" s="23" t="s">
        <v>3</v>
      </c>
      <c r="S178" s="59"/>
    </row>
    <row r="179" spans="1:19" x14ac:dyDescent="0.25">
      <c r="B179" s="70"/>
      <c r="C179" s="19"/>
      <c r="E179" s="3"/>
      <c r="F179" s="30"/>
      <c r="G179" s="45"/>
      <c r="H179" s="44"/>
      <c r="I179" s="30"/>
      <c r="J179" s="3"/>
      <c r="K179" s="40">
        <v>30</v>
      </c>
      <c r="L179" s="40" t="s">
        <v>1</v>
      </c>
      <c r="M179" s="39">
        <v>4</v>
      </c>
      <c r="N179" s="39" t="s">
        <v>1</v>
      </c>
      <c r="O179" s="42">
        <v>0.15</v>
      </c>
      <c r="P179" s="23" t="s">
        <v>2</v>
      </c>
      <c r="Q179" s="24">
        <f t="shared" ref="Q179:Q182" si="12">K179*M179*O179</f>
        <v>18</v>
      </c>
      <c r="R179" s="23" t="s">
        <v>3</v>
      </c>
      <c r="S179" s="59"/>
    </row>
    <row r="180" spans="1:19" x14ac:dyDescent="0.25">
      <c r="B180" s="70" t="s">
        <v>50</v>
      </c>
      <c r="C180" s="19"/>
      <c r="E180" s="3"/>
      <c r="F180" s="30"/>
      <c r="G180" s="45"/>
      <c r="H180" s="44"/>
      <c r="I180" s="30"/>
      <c r="J180" s="3"/>
      <c r="K180" s="40">
        <v>32</v>
      </c>
      <c r="L180" s="40" t="s">
        <v>1</v>
      </c>
      <c r="M180" s="39">
        <v>4.5</v>
      </c>
      <c r="N180" s="39" t="s">
        <v>1</v>
      </c>
      <c r="O180" s="42">
        <v>0.15</v>
      </c>
      <c r="P180" s="23" t="s">
        <v>2</v>
      </c>
      <c r="Q180" s="24">
        <f t="shared" si="12"/>
        <v>21.599999999999998</v>
      </c>
      <c r="R180" s="23" t="s">
        <v>3</v>
      </c>
      <c r="S180" s="59"/>
    </row>
    <row r="181" spans="1:19" x14ac:dyDescent="0.25">
      <c r="B181" s="70" t="s">
        <v>51</v>
      </c>
      <c r="C181" s="19"/>
      <c r="E181" s="3"/>
      <c r="F181" s="30"/>
      <c r="G181" s="45"/>
      <c r="H181" s="44"/>
      <c r="I181" s="30"/>
      <c r="J181" s="3"/>
      <c r="K181" s="40">
        <v>30</v>
      </c>
      <c r="L181" s="40" t="s">
        <v>1</v>
      </c>
      <c r="M181" s="39">
        <v>4.5</v>
      </c>
      <c r="N181" s="39" t="s">
        <v>1</v>
      </c>
      <c r="O181" s="42">
        <v>0.15</v>
      </c>
      <c r="P181" s="23" t="s">
        <v>2</v>
      </c>
      <c r="Q181" s="24">
        <f t="shared" si="12"/>
        <v>20.25</v>
      </c>
      <c r="R181" s="23" t="s">
        <v>3</v>
      </c>
      <c r="S181" s="59"/>
    </row>
    <row r="182" spans="1:19" x14ac:dyDescent="0.25">
      <c r="B182" s="70" t="s">
        <v>87</v>
      </c>
      <c r="C182" s="19"/>
      <c r="E182" s="3"/>
      <c r="F182" s="30"/>
      <c r="G182" s="45"/>
      <c r="H182" s="44"/>
      <c r="I182" s="30"/>
      <c r="J182" s="3"/>
      <c r="K182" s="40">
        <v>10</v>
      </c>
      <c r="L182" s="40" t="s">
        <v>1</v>
      </c>
      <c r="M182" s="39">
        <v>5</v>
      </c>
      <c r="N182" s="39" t="s">
        <v>1</v>
      </c>
      <c r="O182" s="42">
        <v>0.15</v>
      </c>
      <c r="P182" s="23"/>
      <c r="Q182" s="24">
        <f t="shared" si="12"/>
        <v>7.5</v>
      </c>
      <c r="R182" s="23" t="s">
        <v>3</v>
      </c>
      <c r="S182" s="59"/>
    </row>
    <row r="183" spans="1:19" x14ac:dyDescent="0.25">
      <c r="B183" s="70"/>
      <c r="C183" s="19"/>
      <c r="E183" s="3"/>
      <c r="F183" s="30"/>
      <c r="G183" s="45"/>
      <c r="H183" s="44"/>
      <c r="I183" s="30"/>
      <c r="J183" s="3"/>
      <c r="K183" s="40"/>
      <c r="L183" s="40"/>
      <c r="M183" s="95" t="s">
        <v>74</v>
      </c>
      <c r="N183" s="39"/>
      <c r="O183" s="42"/>
      <c r="P183" s="23"/>
      <c r="Q183" s="87">
        <f>SUM(Q166:Q182)</f>
        <v>479.70000000000005</v>
      </c>
      <c r="R183" s="47" t="s">
        <v>3</v>
      </c>
      <c r="S183" s="59"/>
    </row>
    <row r="184" spans="1:19" x14ac:dyDescent="0.25">
      <c r="B184" s="70"/>
      <c r="C184" s="19"/>
      <c r="E184" s="3"/>
      <c r="F184" s="30"/>
      <c r="G184" s="45"/>
      <c r="H184" s="44"/>
      <c r="I184" s="30"/>
      <c r="J184" s="3"/>
      <c r="K184" s="40"/>
      <c r="L184" s="40"/>
      <c r="M184" s="95"/>
      <c r="N184" s="39"/>
      <c r="O184" s="42"/>
      <c r="P184" s="23"/>
      <c r="Q184" s="24"/>
      <c r="R184" s="23"/>
      <c r="S184" s="59"/>
    </row>
    <row r="185" spans="1:19" s="8" customFormat="1" x14ac:dyDescent="0.25">
      <c r="A185" s="4"/>
      <c r="B185" s="70"/>
      <c r="C185" s="7"/>
      <c r="D185" s="6"/>
      <c r="F185" s="82"/>
      <c r="G185" s="83"/>
      <c r="H185" s="84"/>
      <c r="I185" s="82"/>
      <c r="K185" s="40"/>
      <c r="L185" s="40"/>
      <c r="M185" s="95"/>
      <c r="N185" s="39"/>
      <c r="O185" s="40"/>
      <c r="P185" s="23"/>
      <c r="Q185" s="24"/>
      <c r="R185" s="23"/>
      <c r="S185" s="85"/>
    </row>
    <row r="186" spans="1:19" s="4" customFormat="1" x14ac:dyDescent="0.25">
      <c r="A186" s="4" t="s">
        <v>119</v>
      </c>
      <c r="B186" s="4" t="s">
        <v>54</v>
      </c>
    </row>
    <row r="187" spans="1:19" x14ac:dyDescent="0.25">
      <c r="B187" s="70" t="s">
        <v>41</v>
      </c>
      <c r="C187" s="19"/>
      <c r="E187" s="3"/>
      <c r="F187" s="30"/>
      <c r="G187" s="45"/>
      <c r="H187" s="44"/>
      <c r="I187" s="30"/>
      <c r="J187" s="3"/>
      <c r="K187" s="40">
        <v>50</v>
      </c>
      <c r="L187" s="40" t="s">
        <v>1</v>
      </c>
      <c r="M187" s="39">
        <v>5</v>
      </c>
      <c r="N187" s="39" t="s">
        <v>1</v>
      </c>
      <c r="O187" s="96">
        <v>1.5</v>
      </c>
      <c r="P187" s="23" t="s">
        <v>2</v>
      </c>
      <c r="Q187" s="24">
        <f>K187*M187*O202</f>
        <v>375</v>
      </c>
      <c r="R187" s="23" t="s">
        <v>66</v>
      </c>
      <c r="S187" s="59"/>
    </row>
    <row r="188" spans="1:19" x14ac:dyDescent="0.25">
      <c r="B188" s="70" t="s">
        <v>42</v>
      </c>
      <c r="C188" s="19"/>
      <c r="E188" s="3"/>
      <c r="F188" s="30"/>
      <c r="G188" s="45"/>
      <c r="H188" s="44"/>
      <c r="I188" s="30"/>
      <c r="J188" s="3"/>
      <c r="K188" s="40">
        <v>30</v>
      </c>
      <c r="L188" s="40" t="s">
        <v>1</v>
      </c>
      <c r="M188" s="39">
        <v>4</v>
      </c>
      <c r="N188" s="39" t="s">
        <v>1</v>
      </c>
      <c r="O188" s="42">
        <v>1.5</v>
      </c>
      <c r="P188" s="23" t="s">
        <v>2</v>
      </c>
      <c r="Q188" s="24">
        <f t="shared" ref="Q188:Q201" si="13">K188*M188*O188</f>
        <v>180</v>
      </c>
      <c r="R188" s="23" t="s">
        <v>66</v>
      </c>
      <c r="S188" s="59"/>
    </row>
    <row r="189" spans="1:19" x14ac:dyDescent="0.25">
      <c r="B189" s="70" t="s">
        <v>43</v>
      </c>
      <c r="C189" s="19"/>
      <c r="E189" s="3"/>
      <c r="F189" s="30"/>
      <c r="G189" s="45"/>
      <c r="H189" s="44"/>
      <c r="I189" s="30"/>
      <c r="J189" s="3"/>
      <c r="K189" s="40">
        <v>130</v>
      </c>
      <c r="L189" s="40" t="s">
        <v>1</v>
      </c>
      <c r="M189" s="39">
        <v>5</v>
      </c>
      <c r="N189" s="39" t="s">
        <v>1</v>
      </c>
      <c r="O189" s="42">
        <v>1.5</v>
      </c>
      <c r="P189" s="23" t="s">
        <v>2</v>
      </c>
      <c r="Q189" s="24">
        <f t="shared" si="13"/>
        <v>975</v>
      </c>
      <c r="R189" s="23" t="s">
        <v>66</v>
      </c>
      <c r="S189" s="59"/>
    </row>
    <row r="190" spans="1:19" x14ac:dyDescent="0.25">
      <c r="B190" s="70"/>
      <c r="C190" s="19"/>
      <c r="E190" s="3"/>
      <c r="F190" s="30"/>
      <c r="G190" s="45"/>
      <c r="H190" s="44"/>
      <c r="I190" s="30"/>
      <c r="J190" s="3"/>
      <c r="K190" s="40">
        <v>20</v>
      </c>
      <c r="L190" s="40" t="s">
        <v>1</v>
      </c>
      <c r="M190" s="39">
        <v>4.5</v>
      </c>
      <c r="N190" s="39" t="s">
        <v>1</v>
      </c>
      <c r="O190" s="42">
        <v>1.5</v>
      </c>
      <c r="P190" s="23" t="s">
        <v>2</v>
      </c>
      <c r="Q190" s="24">
        <f t="shared" si="13"/>
        <v>135</v>
      </c>
      <c r="R190" s="23" t="s">
        <v>66</v>
      </c>
      <c r="S190" s="59"/>
    </row>
    <row r="191" spans="1:19" x14ac:dyDescent="0.25">
      <c r="B191" s="70" t="s">
        <v>44</v>
      </c>
      <c r="C191" s="19"/>
      <c r="E191" s="3"/>
      <c r="F191" s="30"/>
      <c r="G191" s="45"/>
      <c r="H191" s="44"/>
      <c r="I191" s="30"/>
      <c r="J191" s="3"/>
      <c r="K191" s="40">
        <v>20</v>
      </c>
      <c r="L191" s="40" t="s">
        <v>1</v>
      </c>
      <c r="M191" s="39">
        <v>4.5</v>
      </c>
      <c r="N191" s="39" t="s">
        <v>1</v>
      </c>
      <c r="O191" s="42">
        <v>1.5</v>
      </c>
      <c r="P191" s="23" t="s">
        <v>2</v>
      </c>
      <c r="Q191" s="24">
        <f t="shared" si="13"/>
        <v>135</v>
      </c>
      <c r="R191" s="23" t="s">
        <v>66</v>
      </c>
      <c r="S191" s="59"/>
    </row>
    <row r="192" spans="1:19" x14ac:dyDescent="0.25">
      <c r="B192" s="70" t="s">
        <v>45</v>
      </c>
      <c r="C192" s="19"/>
      <c r="E192" s="3"/>
      <c r="F192" s="30"/>
      <c r="G192" s="45"/>
      <c r="H192" s="44"/>
      <c r="I192" s="30"/>
      <c r="J192" s="3"/>
      <c r="K192" s="40">
        <v>20</v>
      </c>
      <c r="L192" s="40" t="s">
        <v>1</v>
      </c>
      <c r="M192" s="39">
        <v>4.5</v>
      </c>
      <c r="N192" s="39" t="s">
        <v>1</v>
      </c>
      <c r="O192" s="42">
        <v>1.5</v>
      </c>
      <c r="P192" s="23" t="s">
        <v>2</v>
      </c>
      <c r="Q192" s="24">
        <f t="shared" si="13"/>
        <v>135</v>
      </c>
      <c r="R192" s="23" t="s">
        <v>66</v>
      </c>
      <c r="S192" s="59"/>
    </row>
    <row r="193" spans="1:19" x14ac:dyDescent="0.25">
      <c r="B193" s="70" t="s">
        <v>46</v>
      </c>
      <c r="C193" s="19"/>
      <c r="E193" s="3"/>
      <c r="F193" s="30"/>
      <c r="G193" s="45"/>
      <c r="H193" s="44"/>
      <c r="I193" s="30"/>
      <c r="J193" s="3"/>
      <c r="K193" s="40">
        <v>70</v>
      </c>
      <c r="L193" s="40" t="s">
        <v>1</v>
      </c>
      <c r="M193" s="39">
        <v>4.5</v>
      </c>
      <c r="N193" s="39" t="s">
        <v>1</v>
      </c>
      <c r="O193" s="42">
        <v>1.5</v>
      </c>
      <c r="P193" s="23" t="s">
        <v>2</v>
      </c>
      <c r="Q193" s="24">
        <f t="shared" si="13"/>
        <v>472.5</v>
      </c>
      <c r="R193" s="23" t="s">
        <v>66</v>
      </c>
      <c r="S193" s="59"/>
    </row>
    <row r="194" spans="1:19" x14ac:dyDescent="0.25">
      <c r="B194" s="70"/>
      <c r="C194" s="19"/>
      <c r="E194" s="3"/>
      <c r="F194" s="30"/>
      <c r="G194" s="45"/>
      <c r="H194" s="44"/>
      <c r="I194" s="30"/>
      <c r="J194" s="3"/>
      <c r="K194" s="40">
        <v>60</v>
      </c>
      <c r="L194" s="40" t="s">
        <v>1</v>
      </c>
      <c r="M194" s="39">
        <v>5</v>
      </c>
      <c r="N194" s="39" t="s">
        <v>1</v>
      </c>
      <c r="O194" s="42">
        <v>1.5</v>
      </c>
      <c r="P194" s="23" t="s">
        <v>2</v>
      </c>
      <c r="Q194" s="24">
        <f t="shared" si="13"/>
        <v>450</v>
      </c>
      <c r="R194" s="23" t="s">
        <v>66</v>
      </c>
      <c r="S194" s="59"/>
    </row>
    <row r="195" spans="1:19" x14ac:dyDescent="0.25">
      <c r="B195" s="70"/>
      <c r="C195" s="19"/>
      <c r="E195" s="3"/>
      <c r="F195" s="30"/>
      <c r="G195" s="45"/>
      <c r="H195" s="44"/>
      <c r="I195" s="30"/>
      <c r="J195" s="3"/>
      <c r="K195" s="40">
        <v>20</v>
      </c>
      <c r="L195" s="40" t="s">
        <v>1</v>
      </c>
      <c r="M195" s="39">
        <v>4.5</v>
      </c>
      <c r="N195" s="39" t="s">
        <v>1</v>
      </c>
      <c r="O195" s="42">
        <v>1.5</v>
      </c>
      <c r="P195" s="23" t="s">
        <v>2</v>
      </c>
      <c r="Q195" s="24">
        <f t="shared" si="13"/>
        <v>135</v>
      </c>
      <c r="R195" s="23" t="s">
        <v>66</v>
      </c>
      <c r="S195" s="59"/>
    </row>
    <row r="196" spans="1:19" x14ac:dyDescent="0.25">
      <c r="B196" s="70" t="s">
        <v>47</v>
      </c>
      <c r="C196" s="19"/>
      <c r="E196" s="3"/>
      <c r="F196" s="30"/>
      <c r="G196" s="45"/>
      <c r="H196" s="44"/>
      <c r="I196" s="30"/>
      <c r="J196" s="3"/>
      <c r="K196" s="40">
        <v>50</v>
      </c>
      <c r="L196" s="40" t="s">
        <v>1</v>
      </c>
      <c r="M196" s="39">
        <v>4.5</v>
      </c>
      <c r="N196" s="39" t="s">
        <v>1</v>
      </c>
      <c r="O196" s="42">
        <v>1.5</v>
      </c>
      <c r="P196" s="23" t="s">
        <v>2</v>
      </c>
      <c r="Q196" s="24">
        <f t="shared" si="13"/>
        <v>337.5</v>
      </c>
      <c r="R196" s="23" t="s">
        <v>66</v>
      </c>
      <c r="S196" s="59"/>
    </row>
    <row r="197" spans="1:19" x14ac:dyDescent="0.25">
      <c r="B197" s="70" t="s">
        <v>48</v>
      </c>
      <c r="C197" s="19"/>
      <c r="E197" s="3"/>
      <c r="F197" s="30"/>
      <c r="G197" s="45"/>
      <c r="H197" s="44"/>
      <c r="I197" s="30"/>
      <c r="J197" s="3"/>
      <c r="K197" s="40">
        <v>40</v>
      </c>
      <c r="L197" s="40" t="s">
        <v>1</v>
      </c>
      <c r="M197" s="39">
        <v>4.5</v>
      </c>
      <c r="N197" s="39" t="s">
        <v>1</v>
      </c>
      <c r="O197" s="42">
        <v>1.5</v>
      </c>
      <c r="P197" s="23" t="s">
        <v>2</v>
      </c>
      <c r="Q197" s="24">
        <f t="shared" si="13"/>
        <v>270</v>
      </c>
      <c r="R197" s="23" t="s">
        <v>66</v>
      </c>
      <c r="S197" s="59"/>
    </row>
    <row r="198" spans="1:19" x14ac:dyDescent="0.25">
      <c r="B198" s="70" t="s">
        <v>49</v>
      </c>
      <c r="C198" s="19"/>
      <c r="E198" s="3"/>
      <c r="F198" s="30"/>
      <c r="G198" s="45"/>
      <c r="H198" s="44"/>
      <c r="I198" s="30"/>
      <c r="J198" s="3"/>
      <c r="K198" s="40">
        <v>50</v>
      </c>
      <c r="L198" s="40" t="s">
        <v>1</v>
      </c>
      <c r="M198" s="39">
        <v>4</v>
      </c>
      <c r="N198" s="39" t="s">
        <v>1</v>
      </c>
      <c r="O198" s="42">
        <v>1.5</v>
      </c>
      <c r="P198" s="23" t="s">
        <v>2</v>
      </c>
      <c r="Q198" s="24">
        <f t="shared" si="13"/>
        <v>300</v>
      </c>
      <c r="R198" s="23" t="s">
        <v>66</v>
      </c>
      <c r="S198" s="59"/>
    </row>
    <row r="199" spans="1:19" x14ac:dyDescent="0.25">
      <c r="B199" s="70"/>
      <c r="C199" s="19"/>
      <c r="E199" s="3"/>
      <c r="F199" s="30"/>
      <c r="G199" s="45"/>
      <c r="H199" s="44"/>
      <c r="I199" s="30"/>
      <c r="J199" s="3"/>
      <c r="K199" s="40">
        <v>30</v>
      </c>
      <c r="L199" s="40" t="s">
        <v>1</v>
      </c>
      <c r="M199" s="39">
        <v>4</v>
      </c>
      <c r="N199" s="39" t="s">
        <v>1</v>
      </c>
      <c r="O199" s="42">
        <v>1.5</v>
      </c>
      <c r="P199" s="23" t="s">
        <v>2</v>
      </c>
      <c r="Q199" s="24">
        <f t="shared" si="13"/>
        <v>180</v>
      </c>
      <c r="R199" s="23" t="s">
        <v>66</v>
      </c>
      <c r="S199" s="59"/>
    </row>
    <row r="200" spans="1:19" x14ac:dyDescent="0.25">
      <c r="B200" s="70"/>
      <c r="C200" s="19"/>
      <c r="E200" s="3"/>
      <c r="F200" s="30"/>
      <c r="G200" s="45"/>
      <c r="H200" s="44"/>
      <c r="I200" s="30"/>
      <c r="J200" s="3"/>
      <c r="K200" s="40">
        <v>30</v>
      </c>
      <c r="L200" s="40" t="s">
        <v>1</v>
      </c>
      <c r="M200" s="39">
        <v>4</v>
      </c>
      <c r="N200" s="39" t="s">
        <v>1</v>
      </c>
      <c r="O200" s="42">
        <v>1.5</v>
      </c>
      <c r="P200" s="23" t="s">
        <v>2</v>
      </c>
      <c r="Q200" s="24">
        <f t="shared" si="13"/>
        <v>180</v>
      </c>
      <c r="R200" s="23" t="s">
        <v>66</v>
      </c>
      <c r="S200" s="59"/>
    </row>
    <row r="201" spans="1:19" x14ac:dyDescent="0.25">
      <c r="B201" s="70" t="s">
        <v>50</v>
      </c>
      <c r="C201" s="19"/>
      <c r="E201" s="3"/>
      <c r="F201" s="30"/>
      <c r="G201" s="45"/>
      <c r="H201" s="44"/>
      <c r="I201" s="30"/>
      <c r="J201" s="3"/>
      <c r="K201" s="40">
        <v>20</v>
      </c>
      <c r="L201" s="40" t="s">
        <v>1</v>
      </c>
      <c r="M201" s="39">
        <v>4.5</v>
      </c>
      <c r="N201" s="39" t="s">
        <v>1</v>
      </c>
      <c r="O201" s="42">
        <v>1.5</v>
      </c>
      <c r="P201" s="23" t="s">
        <v>2</v>
      </c>
      <c r="Q201" s="24">
        <f t="shared" si="13"/>
        <v>135</v>
      </c>
      <c r="R201" s="23" t="s">
        <v>66</v>
      </c>
      <c r="S201" s="59"/>
    </row>
    <row r="202" spans="1:19" x14ac:dyDescent="0.25">
      <c r="B202" s="70" t="s">
        <v>51</v>
      </c>
      <c r="C202" s="19"/>
      <c r="E202" s="3"/>
      <c r="F202" s="30"/>
      <c r="G202" s="45"/>
      <c r="H202" s="44"/>
      <c r="I202" s="30"/>
      <c r="J202" s="3"/>
      <c r="K202" s="40">
        <v>30</v>
      </c>
      <c r="L202" s="40" t="s">
        <v>1</v>
      </c>
      <c r="M202" s="39">
        <v>4.5</v>
      </c>
      <c r="N202" s="39" t="s">
        <v>1</v>
      </c>
      <c r="O202" s="42">
        <v>1.5</v>
      </c>
      <c r="P202" s="23" t="s">
        <v>2</v>
      </c>
      <c r="Q202" s="24">
        <f>K202*M202*O202</f>
        <v>202.5</v>
      </c>
      <c r="R202" s="23" t="s">
        <v>66</v>
      </c>
      <c r="S202" s="59"/>
    </row>
    <row r="203" spans="1:19" x14ac:dyDescent="0.25">
      <c r="B203" s="70" t="s">
        <v>87</v>
      </c>
      <c r="C203" s="19"/>
      <c r="E203" s="3"/>
      <c r="F203" s="30"/>
      <c r="G203" s="45"/>
      <c r="H203" s="44"/>
      <c r="I203" s="30"/>
      <c r="J203" s="3"/>
      <c r="K203" s="40">
        <v>10</v>
      </c>
      <c r="L203" s="40" t="s">
        <v>1</v>
      </c>
      <c r="M203" s="39">
        <v>5</v>
      </c>
      <c r="N203" s="39" t="s">
        <v>1</v>
      </c>
      <c r="O203" s="42">
        <v>1.5</v>
      </c>
      <c r="P203" s="23"/>
      <c r="Q203" s="24">
        <f>K203*M203*O203</f>
        <v>75</v>
      </c>
      <c r="R203" s="23" t="s">
        <v>66</v>
      </c>
      <c r="S203" s="59"/>
    </row>
    <row r="204" spans="1:19" s="8" customFormat="1" x14ac:dyDescent="0.25">
      <c r="A204" s="4"/>
      <c r="B204" s="70"/>
      <c r="C204" s="7"/>
      <c r="D204" s="6"/>
      <c r="F204" s="82"/>
      <c r="G204" s="83"/>
      <c r="H204" s="84"/>
      <c r="I204" s="82"/>
      <c r="K204" s="40"/>
      <c r="L204" s="40"/>
      <c r="M204" s="95" t="s">
        <v>74</v>
      </c>
      <c r="N204" s="39"/>
      <c r="O204" s="40"/>
      <c r="P204" s="23"/>
      <c r="Q204" s="87">
        <f>SUM(Q187:Q203)</f>
        <v>4672.5</v>
      </c>
      <c r="R204" s="47" t="s">
        <v>66</v>
      </c>
      <c r="S204" s="85"/>
    </row>
    <row r="205" spans="1:19" s="8" customFormat="1" x14ac:dyDescent="0.25">
      <c r="A205" s="4"/>
      <c r="B205" s="70"/>
      <c r="C205" s="7"/>
      <c r="D205" s="6"/>
      <c r="F205" s="82"/>
      <c r="G205" s="83"/>
      <c r="H205" s="84"/>
      <c r="I205" s="82"/>
      <c r="K205" s="40"/>
      <c r="L205" s="40"/>
      <c r="M205" s="95"/>
      <c r="N205" s="39"/>
      <c r="O205" s="40"/>
      <c r="P205" s="23"/>
      <c r="Q205" s="24"/>
      <c r="R205" s="23"/>
      <c r="S205" s="85"/>
    </row>
    <row r="206" spans="1:19" s="8" customFormat="1" x14ac:dyDescent="0.25">
      <c r="A206" s="4" t="s">
        <v>120</v>
      </c>
      <c r="B206" s="86" t="s">
        <v>56</v>
      </c>
      <c r="C206" s="7"/>
      <c r="D206" s="6"/>
      <c r="F206" s="82"/>
      <c r="G206" s="83"/>
      <c r="H206" s="84"/>
      <c r="I206" s="82"/>
      <c r="K206" s="40"/>
      <c r="L206" s="40"/>
      <c r="M206" s="39"/>
      <c r="N206" s="39"/>
      <c r="O206" s="40"/>
      <c r="P206" s="23"/>
      <c r="Q206" s="87">
        <v>5</v>
      </c>
      <c r="R206" s="47" t="s">
        <v>57</v>
      </c>
      <c r="S206" s="85"/>
    </row>
    <row r="207" spans="1:19" s="8" customFormat="1" x14ac:dyDescent="0.25">
      <c r="A207" s="4"/>
      <c r="B207" s="70"/>
      <c r="C207" s="7"/>
      <c r="D207" s="6"/>
      <c r="F207" s="82"/>
      <c r="G207" s="83"/>
      <c r="H207" s="84"/>
      <c r="I207" s="82"/>
      <c r="K207" s="40"/>
      <c r="L207" s="40"/>
      <c r="M207" s="39"/>
      <c r="N207" s="39"/>
      <c r="O207" s="40"/>
      <c r="P207" s="23"/>
      <c r="Q207" s="88"/>
      <c r="R207" s="47"/>
      <c r="S207" s="85"/>
    </row>
    <row r="208" spans="1:19" s="8" customFormat="1" x14ac:dyDescent="0.25">
      <c r="A208" s="4" t="s">
        <v>121</v>
      </c>
      <c r="B208" s="86" t="s">
        <v>59</v>
      </c>
      <c r="C208" s="7"/>
      <c r="D208" s="6"/>
      <c r="F208" s="82"/>
      <c r="G208" s="83"/>
      <c r="H208" s="84"/>
      <c r="I208" s="82"/>
      <c r="K208" s="40"/>
      <c r="L208" s="40"/>
      <c r="M208" s="39"/>
      <c r="N208" s="39"/>
      <c r="O208" s="40"/>
      <c r="P208" s="23"/>
      <c r="Q208" s="87">
        <v>5</v>
      </c>
      <c r="R208" s="47" t="s">
        <v>57</v>
      </c>
      <c r="S208" s="85"/>
    </row>
    <row r="209" spans="1:19" s="8" customFormat="1" x14ac:dyDescent="0.25">
      <c r="A209" s="4"/>
      <c r="B209" s="102"/>
      <c r="C209" s="7"/>
      <c r="D209" s="6"/>
      <c r="F209" s="82"/>
      <c r="G209" s="83"/>
      <c r="H209" s="84"/>
      <c r="I209" s="82"/>
      <c r="K209" s="40"/>
      <c r="L209" s="40"/>
      <c r="M209" s="39"/>
      <c r="N209" s="39"/>
      <c r="O209" s="40"/>
      <c r="P209" s="23"/>
      <c r="Q209" s="87"/>
      <c r="R209" s="47"/>
      <c r="S209" s="85"/>
    </row>
    <row r="210" spans="1:19" s="8" customFormat="1" x14ac:dyDescent="0.25">
      <c r="A210" s="4" t="s">
        <v>122</v>
      </c>
      <c r="B210" s="102" t="s">
        <v>61</v>
      </c>
      <c r="C210" s="7"/>
      <c r="D210" s="6"/>
      <c r="F210" s="82"/>
      <c r="G210" s="83"/>
      <c r="H210" s="84"/>
      <c r="I210" s="82"/>
      <c r="K210" s="40"/>
      <c r="L210" s="40"/>
      <c r="M210" s="39"/>
      <c r="N210" s="39"/>
      <c r="O210" s="40"/>
      <c r="P210" s="23"/>
      <c r="Q210" s="87">
        <v>750</v>
      </c>
      <c r="R210" s="47" t="s">
        <v>3</v>
      </c>
      <c r="S210" s="85"/>
    </row>
    <row r="211" spans="1:19" s="8" customFormat="1" x14ac:dyDescent="0.25">
      <c r="A211" s="4"/>
      <c r="B211" s="104" t="s">
        <v>88</v>
      </c>
      <c r="C211" s="7"/>
      <c r="D211" s="6"/>
      <c r="F211" s="82"/>
      <c r="G211" s="83"/>
      <c r="H211" s="84"/>
      <c r="I211" s="82"/>
      <c r="K211" s="40"/>
      <c r="L211" s="40"/>
      <c r="M211" s="39"/>
      <c r="N211" s="39"/>
      <c r="O211" s="40"/>
      <c r="P211" s="23"/>
      <c r="Q211" s="87"/>
      <c r="R211" s="47"/>
      <c r="S211" s="85"/>
    </row>
    <row r="212" spans="1:19" s="8" customFormat="1" x14ac:dyDescent="0.25">
      <c r="A212" s="4"/>
      <c r="B212" s="70" t="s">
        <v>104</v>
      </c>
      <c r="C212" s="7"/>
      <c r="D212" s="6"/>
      <c r="F212" s="82"/>
      <c r="G212" s="83"/>
      <c r="H212" s="84"/>
      <c r="I212" s="82"/>
      <c r="K212" s="40"/>
      <c r="L212" s="40"/>
      <c r="M212" s="39"/>
      <c r="N212" s="39"/>
      <c r="O212" s="40"/>
      <c r="P212" s="23"/>
      <c r="Q212" s="87"/>
      <c r="R212" s="47"/>
      <c r="S212" s="85"/>
    </row>
    <row r="213" spans="1:19" s="8" customFormat="1" x14ac:dyDescent="0.25">
      <c r="A213" s="4"/>
      <c r="B213" s="70" t="s">
        <v>105</v>
      </c>
      <c r="C213" s="7"/>
      <c r="D213" s="6"/>
      <c r="F213" s="82"/>
      <c r="G213" s="83"/>
      <c r="H213" s="84"/>
      <c r="I213" s="82"/>
      <c r="K213" s="40"/>
      <c r="L213" s="40"/>
      <c r="M213" s="39"/>
      <c r="N213" s="39"/>
      <c r="O213" s="40"/>
      <c r="P213" s="23"/>
      <c r="Q213" s="87"/>
      <c r="R213" s="47"/>
      <c r="S213" s="85"/>
    </row>
    <row r="214" spans="1:19" s="8" customFormat="1" x14ac:dyDescent="0.25">
      <c r="A214" s="4"/>
      <c r="B214" s="70" t="s">
        <v>106</v>
      </c>
      <c r="C214" s="7"/>
      <c r="D214" s="6"/>
      <c r="F214" s="82"/>
      <c r="G214" s="83"/>
      <c r="H214" s="84"/>
      <c r="I214" s="82"/>
      <c r="K214" s="40"/>
      <c r="L214" s="40"/>
      <c r="M214" s="39"/>
      <c r="N214" s="39"/>
      <c r="O214" s="40"/>
      <c r="P214" s="23"/>
      <c r="Q214" s="87"/>
      <c r="R214" s="47"/>
      <c r="S214" s="85"/>
    </row>
    <row r="215" spans="1:19" s="8" customFormat="1" x14ac:dyDescent="0.25">
      <c r="A215" s="4"/>
      <c r="B215" s="70" t="s">
        <v>107</v>
      </c>
      <c r="C215" s="7"/>
      <c r="D215" s="6"/>
      <c r="F215" s="82"/>
      <c r="G215" s="83"/>
      <c r="H215" s="84"/>
      <c r="I215" s="82"/>
      <c r="K215" s="40"/>
      <c r="L215" s="40"/>
      <c r="M215" s="39"/>
      <c r="N215" s="39"/>
      <c r="O215" s="40"/>
      <c r="P215" s="23"/>
      <c r="Q215" s="87"/>
      <c r="R215" s="47"/>
      <c r="S215" s="85"/>
    </row>
    <row r="216" spans="1:19" s="8" customFormat="1" x14ac:dyDescent="0.25">
      <c r="A216" s="4"/>
      <c r="B216" s="70" t="s">
        <v>108</v>
      </c>
      <c r="C216" s="7"/>
      <c r="D216" s="6"/>
      <c r="F216" s="82"/>
      <c r="G216" s="83"/>
      <c r="H216" s="84"/>
      <c r="I216" s="82"/>
      <c r="K216" s="40"/>
      <c r="L216" s="40"/>
      <c r="M216" s="39"/>
      <c r="N216" s="39"/>
      <c r="O216" s="40"/>
      <c r="P216" s="23"/>
      <c r="Q216" s="87"/>
      <c r="R216" s="47"/>
      <c r="S216" s="85"/>
    </row>
    <row r="217" spans="1:19" s="8" customFormat="1" x14ac:dyDescent="0.25">
      <c r="A217" s="4"/>
      <c r="B217" s="70" t="s">
        <v>109</v>
      </c>
      <c r="C217" s="7"/>
      <c r="D217" s="6"/>
      <c r="F217" s="82"/>
      <c r="G217" s="83"/>
      <c r="H217" s="84"/>
      <c r="I217" s="82"/>
      <c r="K217" s="40"/>
      <c r="L217" s="40"/>
      <c r="M217" s="39"/>
      <c r="N217" s="39"/>
      <c r="O217" s="40"/>
      <c r="P217" s="23"/>
      <c r="Q217" s="87"/>
      <c r="R217" s="47"/>
      <c r="S217" s="85"/>
    </row>
    <row r="218" spans="1:19" s="8" customFormat="1" x14ac:dyDescent="0.25">
      <c r="A218" s="4"/>
      <c r="B218" s="70" t="s">
        <v>110</v>
      </c>
      <c r="C218" s="7"/>
      <c r="D218" s="6"/>
      <c r="F218" s="82"/>
      <c r="G218" s="83"/>
      <c r="H218" s="84"/>
      <c r="I218" s="82"/>
      <c r="K218" s="40"/>
      <c r="L218" s="40"/>
      <c r="M218" s="39"/>
      <c r="N218" s="39"/>
      <c r="O218" s="40"/>
      <c r="P218" s="23"/>
      <c r="Q218" s="87"/>
      <c r="R218" s="47"/>
      <c r="S218" s="85"/>
    </row>
    <row r="219" spans="1:19" s="8" customFormat="1" x14ac:dyDescent="0.25">
      <c r="A219" s="4"/>
      <c r="B219" s="70" t="s">
        <v>124</v>
      </c>
      <c r="C219" s="7"/>
      <c r="D219" s="6"/>
      <c r="F219" s="82"/>
      <c r="G219" s="83"/>
      <c r="H219" s="84"/>
      <c r="I219" s="82"/>
      <c r="K219" s="40"/>
      <c r="L219" s="40"/>
      <c r="M219" s="39"/>
      <c r="N219" s="39"/>
      <c r="O219" s="40"/>
      <c r="P219" s="23"/>
      <c r="Q219" s="87"/>
      <c r="R219" s="47"/>
      <c r="S219" s="85"/>
    </row>
    <row r="220" spans="1:19" s="8" customFormat="1" x14ac:dyDescent="0.25">
      <c r="A220" s="4"/>
      <c r="B220" s="70" t="s">
        <v>125</v>
      </c>
      <c r="C220" s="7"/>
      <c r="D220" s="6"/>
      <c r="F220" s="82"/>
      <c r="G220" s="83"/>
      <c r="H220" s="84"/>
      <c r="I220" s="82"/>
      <c r="K220" s="40"/>
      <c r="L220" s="40"/>
      <c r="M220" s="39"/>
      <c r="N220" s="39"/>
      <c r="O220" s="40"/>
      <c r="P220" s="23"/>
      <c r="Q220" s="87"/>
      <c r="R220" s="47"/>
      <c r="S220" s="85"/>
    </row>
    <row r="221" spans="1:19" s="8" customFormat="1" x14ac:dyDescent="0.25">
      <c r="A221" s="4"/>
      <c r="B221" s="70" t="s">
        <v>126</v>
      </c>
      <c r="C221" s="7"/>
      <c r="D221" s="6"/>
      <c r="F221" s="82"/>
      <c r="G221" s="83"/>
      <c r="H221" s="84"/>
      <c r="I221" s="82"/>
      <c r="K221" s="40"/>
      <c r="L221" s="40"/>
      <c r="M221" s="39"/>
      <c r="N221" s="39"/>
      <c r="O221" s="40"/>
      <c r="P221" s="23"/>
      <c r="Q221" s="87"/>
      <c r="R221" s="47"/>
      <c r="S221" s="85"/>
    </row>
    <row r="222" spans="1:19" s="8" customFormat="1" x14ac:dyDescent="0.25">
      <c r="A222" s="4"/>
      <c r="B222" s="70" t="s">
        <v>127</v>
      </c>
      <c r="C222" s="7"/>
      <c r="D222" s="6"/>
      <c r="F222" s="82"/>
      <c r="G222" s="83"/>
      <c r="H222" s="84"/>
      <c r="I222" s="82"/>
      <c r="K222" s="40"/>
      <c r="L222" s="40"/>
      <c r="M222" s="39"/>
      <c r="N222" s="39"/>
      <c r="O222" s="40"/>
      <c r="P222" s="23"/>
      <c r="Q222" s="87"/>
      <c r="R222" s="47"/>
      <c r="S222" s="85"/>
    </row>
    <row r="223" spans="1:19" s="8" customFormat="1" x14ac:dyDescent="0.25">
      <c r="A223" s="4"/>
      <c r="B223" s="70"/>
      <c r="C223" s="7"/>
      <c r="D223" s="6"/>
      <c r="F223" s="82"/>
      <c r="G223" s="83"/>
      <c r="H223" s="84"/>
      <c r="I223" s="82"/>
      <c r="K223" s="40"/>
      <c r="L223" s="40"/>
      <c r="M223" s="39"/>
      <c r="N223" s="39"/>
      <c r="O223" s="40"/>
      <c r="P223" s="23"/>
      <c r="Q223" s="87"/>
      <c r="R223" s="47"/>
      <c r="S223" s="85"/>
    </row>
    <row r="224" spans="1:19" s="8" customFormat="1" x14ac:dyDescent="0.25">
      <c r="A224" s="4" t="s">
        <v>123</v>
      </c>
      <c r="B224" s="86" t="s">
        <v>63</v>
      </c>
      <c r="C224" s="7"/>
      <c r="D224" s="6"/>
      <c r="F224" s="82"/>
      <c r="G224" s="83"/>
      <c r="H224" s="84"/>
      <c r="I224" s="82"/>
      <c r="K224" s="40"/>
      <c r="L224" s="40"/>
      <c r="M224" s="39"/>
      <c r="N224" s="39"/>
      <c r="O224" s="40"/>
      <c r="P224" s="23"/>
      <c r="Q224" s="87">
        <v>750</v>
      </c>
      <c r="R224" s="47" t="s">
        <v>3</v>
      </c>
      <c r="S224" s="85"/>
    </row>
    <row r="225" spans="1:23" s="8" customFormat="1" x14ac:dyDescent="0.25">
      <c r="A225" s="4"/>
      <c r="B225" s="105" t="s">
        <v>88</v>
      </c>
      <c r="C225" s="7"/>
      <c r="D225" s="6"/>
      <c r="F225" s="82"/>
      <c r="G225" s="83"/>
      <c r="H225" s="84"/>
      <c r="I225" s="82"/>
      <c r="K225" s="40"/>
      <c r="L225" s="40"/>
      <c r="M225" s="39"/>
      <c r="N225" s="39"/>
      <c r="O225" s="40"/>
      <c r="P225" s="23"/>
      <c r="Q225" s="87"/>
      <c r="R225" s="47"/>
      <c r="S225" s="85"/>
    </row>
    <row r="226" spans="1:23" s="8" customFormat="1" x14ac:dyDescent="0.25">
      <c r="A226" s="4"/>
      <c r="B226" s="70" t="s">
        <v>104</v>
      </c>
      <c r="C226" s="7"/>
      <c r="D226" s="6"/>
      <c r="F226" s="82"/>
      <c r="G226" s="83"/>
      <c r="H226" s="84"/>
      <c r="I226" s="82"/>
      <c r="K226" s="40"/>
      <c r="L226" s="40"/>
      <c r="M226" s="39"/>
      <c r="N226" s="39"/>
      <c r="O226" s="40"/>
      <c r="P226" s="23"/>
      <c r="Q226" s="87"/>
      <c r="R226" s="47"/>
      <c r="S226" s="85"/>
    </row>
    <row r="227" spans="1:23" s="8" customFormat="1" x14ac:dyDescent="0.25">
      <c r="A227" s="4"/>
      <c r="B227" s="70" t="s">
        <v>105</v>
      </c>
      <c r="C227" s="7"/>
      <c r="D227" s="6"/>
      <c r="F227" s="82"/>
      <c r="G227" s="83"/>
      <c r="H227" s="84"/>
      <c r="I227" s="82"/>
      <c r="K227" s="40"/>
      <c r="L227" s="40"/>
      <c r="M227" s="39"/>
      <c r="N227" s="39"/>
      <c r="O227" s="40"/>
      <c r="P227" s="23"/>
      <c r="Q227" s="87"/>
      <c r="R227" s="47"/>
      <c r="S227" s="85"/>
    </row>
    <row r="228" spans="1:23" s="8" customFormat="1" x14ac:dyDescent="0.25">
      <c r="A228" s="4"/>
      <c r="B228" s="70" t="s">
        <v>106</v>
      </c>
      <c r="C228" s="7"/>
      <c r="D228" s="6"/>
      <c r="F228" s="82"/>
      <c r="G228" s="83"/>
      <c r="H228" s="84"/>
      <c r="I228" s="82"/>
      <c r="K228" s="40"/>
      <c r="L228" s="40"/>
      <c r="M228" s="39"/>
      <c r="N228" s="39"/>
      <c r="O228" s="40"/>
      <c r="P228" s="23"/>
      <c r="Q228" s="87"/>
      <c r="R228" s="47"/>
      <c r="S228" s="85"/>
    </row>
    <row r="229" spans="1:23" s="8" customFormat="1" x14ac:dyDescent="0.25">
      <c r="A229" s="4"/>
      <c r="B229" s="70" t="s">
        <v>107</v>
      </c>
      <c r="C229" s="7"/>
      <c r="D229" s="6"/>
      <c r="F229" s="82"/>
      <c r="G229" s="83"/>
      <c r="H229" s="84"/>
      <c r="I229" s="82"/>
      <c r="K229" s="40"/>
      <c r="L229" s="40"/>
      <c r="M229" s="39"/>
      <c r="N229" s="39"/>
      <c r="O229" s="40"/>
      <c r="P229" s="23"/>
      <c r="Q229" s="87"/>
      <c r="R229" s="47"/>
      <c r="S229" s="85"/>
    </row>
    <row r="230" spans="1:23" s="8" customFormat="1" x14ac:dyDescent="0.25">
      <c r="A230" s="4"/>
      <c r="B230" s="70" t="s">
        <v>108</v>
      </c>
      <c r="C230" s="7"/>
      <c r="D230" s="6"/>
      <c r="F230" s="82"/>
      <c r="G230" s="83"/>
      <c r="H230" s="84"/>
      <c r="I230" s="82"/>
      <c r="K230" s="40"/>
      <c r="L230" s="40"/>
      <c r="M230" s="39"/>
      <c r="N230" s="39"/>
      <c r="O230" s="40"/>
      <c r="P230" s="23"/>
      <c r="Q230" s="87"/>
      <c r="R230" s="47"/>
      <c r="S230" s="85"/>
    </row>
    <row r="231" spans="1:23" s="8" customFormat="1" x14ac:dyDescent="0.25">
      <c r="A231" s="4"/>
      <c r="B231" s="70" t="s">
        <v>109</v>
      </c>
      <c r="C231" s="7"/>
      <c r="D231" s="6"/>
      <c r="F231" s="82"/>
      <c r="G231" s="83"/>
      <c r="H231" s="84"/>
      <c r="I231" s="82"/>
      <c r="K231" s="40"/>
      <c r="L231" s="40"/>
      <c r="M231" s="39"/>
      <c r="N231" s="39"/>
      <c r="O231" s="40"/>
      <c r="P231" s="23"/>
      <c r="Q231" s="87"/>
      <c r="R231" s="47"/>
      <c r="S231" s="85"/>
    </row>
    <row r="232" spans="1:23" s="8" customFormat="1" x14ac:dyDescent="0.25">
      <c r="A232" s="4"/>
      <c r="B232" s="70" t="s">
        <v>130</v>
      </c>
      <c r="C232" s="7"/>
      <c r="D232" s="6"/>
      <c r="F232" s="82"/>
      <c r="G232" s="83"/>
      <c r="H232" s="84"/>
      <c r="I232" s="82"/>
      <c r="K232" s="40"/>
      <c r="L232" s="40"/>
      <c r="M232" s="39"/>
      <c r="N232" s="39"/>
      <c r="O232" s="40"/>
      <c r="P232" s="23"/>
      <c r="Q232" s="87"/>
      <c r="R232" s="47"/>
      <c r="S232" s="85"/>
    </row>
    <row r="233" spans="1:23" s="26" customFormat="1" ht="8.25" customHeight="1" x14ac:dyDescent="0.25">
      <c r="A233" s="25"/>
      <c r="B233" s="21"/>
      <c r="D233" s="27"/>
      <c r="E233" s="22"/>
      <c r="F233" s="27"/>
      <c r="K233" s="28"/>
      <c r="L233" s="23"/>
      <c r="M233" s="29"/>
      <c r="N233" s="23"/>
      <c r="O233" s="24"/>
      <c r="P233" s="23"/>
      <c r="Q233" s="6"/>
      <c r="R233" s="11"/>
      <c r="U233" s="8"/>
    </row>
    <row r="234" spans="1:23" s="26" customFormat="1" ht="16.5" thickBot="1" x14ac:dyDescent="0.3">
      <c r="A234" s="25"/>
      <c r="B234" s="21"/>
      <c r="D234" s="27"/>
      <c r="E234" s="22"/>
      <c r="F234" s="27"/>
      <c r="K234" s="28"/>
      <c r="L234" s="23"/>
      <c r="M234" s="29"/>
      <c r="N234" s="23"/>
      <c r="O234" s="24"/>
      <c r="P234" s="23"/>
      <c r="R234" s="41"/>
      <c r="S234" s="118"/>
      <c r="T234" s="118"/>
      <c r="U234" s="8"/>
    </row>
    <row r="235" spans="1:23" s="26" customFormat="1" ht="16.5" thickTop="1" x14ac:dyDescent="0.25">
      <c r="A235" s="25"/>
      <c r="B235" s="21"/>
      <c r="D235" s="27"/>
      <c r="E235" s="22"/>
      <c r="F235" s="27"/>
      <c r="K235" s="28"/>
      <c r="L235" s="23"/>
      <c r="M235" s="29"/>
      <c r="N235" s="23"/>
      <c r="O235" s="24"/>
      <c r="P235" s="23"/>
      <c r="R235" s="41"/>
      <c r="S235" s="54"/>
      <c r="T235" s="54"/>
      <c r="U235" s="8"/>
    </row>
    <row r="236" spans="1:23" s="8" customFormat="1" x14ac:dyDescent="0.25">
      <c r="A236" s="4"/>
      <c r="B236" s="86" t="s">
        <v>64</v>
      </c>
      <c r="C236" s="89"/>
      <c r="D236" s="90"/>
      <c r="E236" s="88"/>
      <c r="F236" s="91"/>
      <c r="G236" s="83"/>
      <c r="H236" s="84"/>
      <c r="I236" s="82"/>
      <c r="L236" s="39"/>
      <c r="M236" s="40" t="s">
        <v>65</v>
      </c>
      <c r="N236" s="23"/>
      <c r="Q236" s="87">
        <f>Q40+Q81+Q108+Q133+Q183</f>
        <v>949.95</v>
      </c>
      <c r="R236" s="47" t="s">
        <v>3</v>
      </c>
      <c r="S236" s="85"/>
      <c r="W236" s="7"/>
    </row>
    <row r="237" spans="1:23" s="8" customFormat="1" x14ac:dyDescent="0.25">
      <c r="A237" s="4"/>
      <c r="B237" s="70"/>
      <c r="C237" s="7"/>
      <c r="D237" s="6"/>
      <c r="F237" s="82"/>
      <c r="G237" s="83"/>
      <c r="H237" s="84"/>
      <c r="I237" s="82"/>
      <c r="L237" s="40"/>
      <c r="M237" s="40" t="s">
        <v>54</v>
      </c>
      <c r="N237" s="39"/>
      <c r="O237" s="40"/>
      <c r="P237" s="23"/>
      <c r="Q237" s="87">
        <f>Q49+Q89+Q111+Q139+Q204</f>
        <v>9337.5</v>
      </c>
      <c r="R237" s="47" t="s">
        <v>66</v>
      </c>
      <c r="S237" s="85"/>
      <c r="W237" s="6"/>
    </row>
    <row r="238" spans="1:23" x14ac:dyDescent="0.25">
      <c r="L238" s="3" t="s">
        <v>14</v>
      </c>
      <c r="M238" s="20"/>
      <c r="N238" s="3"/>
      <c r="Q238" s="92">
        <v>14.4</v>
      </c>
      <c r="R238" s="47" t="s">
        <v>3</v>
      </c>
    </row>
    <row r="239" spans="1:23" x14ac:dyDescent="0.25">
      <c r="L239" s="3" t="s">
        <v>16</v>
      </c>
      <c r="M239" s="20"/>
      <c r="N239" s="3"/>
      <c r="Q239" s="92">
        <f>Q30</f>
        <v>43.12</v>
      </c>
      <c r="R239" s="47" t="s">
        <v>3</v>
      </c>
    </row>
    <row r="240" spans="1:23" x14ac:dyDescent="0.25">
      <c r="L240" s="3" t="s">
        <v>17</v>
      </c>
      <c r="M240" s="20"/>
      <c r="N240" s="3"/>
      <c r="Q240" s="94">
        <f>Q31+Q42</f>
        <v>79.72</v>
      </c>
      <c r="R240" s="47" t="s">
        <v>3</v>
      </c>
      <c r="W240" s="18"/>
    </row>
    <row r="241" spans="1:21" x14ac:dyDescent="0.25">
      <c r="L241" s="3" t="s">
        <v>27</v>
      </c>
      <c r="Q241" s="93">
        <f>Q32</f>
        <v>4230.05</v>
      </c>
    </row>
    <row r="242" spans="1:21" x14ac:dyDescent="0.25">
      <c r="L242" s="20" t="s">
        <v>20</v>
      </c>
      <c r="N242" s="3"/>
      <c r="Q242" s="94">
        <v>165</v>
      </c>
      <c r="R242" s="47" t="s">
        <v>3</v>
      </c>
    </row>
    <row r="243" spans="1:21" x14ac:dyDescent="0.25">
      <c r="L243" s="3" t="s">
        <v>61</v>
      </c>
      <c r="M243" s="20"/>
      <c r="N243" s="3"/>
      <c r="Q243" s="94">
        <f>Q53+Q93+Q117+Q145+Q210</f>
        <v>3870</v>
      </c>
      <c r="R243" s="47" t="s">
        <v>3</v>
      </c>
      <c r="S243" s="19"/>
    </row>
    <row r="244" spans="1:21" x14ac:dyDescent="0.25">
      <c r="L244" s="20" t="s">
        <v>63</v>
      </c>
      <c r="N244" s="3"/>
      <c r="Q244" s="94">
        <f>Q243</f>
        <v>3870</v>
      </c>
      <c r="R244" s="47" t="s">
        <v>3</v>
      </c>
    </row>
    <row r="245" spans="1:21" x14ac:dyDescent="0.25">
      <c r="L245" s="3" t="s">
        <v>59</v>
      </c>
      <c r="N245" s="3"/>
      <c r="Q245" s="94">
        <v>25</v>
      </c>
      <c r="R245" s="92" t="s">
        <v>67</v>
      </c>
    </row>
    <row r="246" spans="1:21" x14ac:dyDescent="0.25">
      <c r="L246" s="3" t="s">
        <v>56</v>
      </c>
      <c r="M246" s="20"/>
      <c r="N246" s="3"/>
      <c r="Q246" s="94">
        <v>25</v>
      </c>
      <c r="R246" s="92" t="s">
        <v>67</v>
      </c>
    </row>
    <row r="247" spans="1:21" x14ac:dyDescent="0.25">
      <c r="L247" s="3"/>
      <c r="Q247" s="92"/>
      <c r="R247" s="47"/>
    </row>
    <row r="248" spans="1:21" x14ac:dyDescent="0.25">
      <c r="A248" s="72"/>
      <c r="B248" s="70"/>
      <c r="C248" s="19"/>
      <c r="E248" s="3"/>
      <c r="F248" s="30"/>
      <c r="G248" s="45"/>
      <c r="H248" s="44"/>
      <c r="I248" s="30"/>
      <c r="J248" s="3"/>
      <c r="K248" s="95"/>
      <c r="L248" s="95"/>
      <c r="M248" s="96"/>
      <c r="N248" s="11"/>
      <c r="O248" s="10"/>
      <c r="Q248" s="94"/>
      <c r="R248" s="47"/>
      <c r="S248" s="59"/>
    </row>
    <row r="249" spans="1:21" ht="17.25" customHeight="1" x14ac:dyDescent="0.25">
      <c r="A249" s="72"/>
      <c r="B249" s="70"/>
      <c r="C249" s="19"/>
      <c r="E249" s="3"/>
      <c r="F249" s="30"/>
      <c r="G249" s="45"/>
      <c r="H249" s="44"/>
      <c r="I249" s="30"/>
      <c r="J249" s="3"/>
      <c r="K249" s="95"/>
      <c r="L249" s="95"/>
      <c r="R249" s="47"/>
      <c r="S249" s="59"/>
    </row>
    <row r="250" spans="1:21" ht="9.75" customHeight="1" x14ac:dyDescent="0.25">
      <c r="A250" s="72"/>
      <c r="B250" s="70"/>
      <c r="C250" s="19"/>
      <c r="E250" s="3"/>
      <c r="F250" s="30"/>
      <c r="G250" s="45"/>
      <c r="H250" s="44"/>
      <c r="I250" s="30"/>
      <c r="J250" s="3"/>
      <c r="K250" s="3"/>
      <c r="L250" s="3"/>
      <c r="M250" s="40"/>
      <c r="N250" s="40"/>
      <c r="O250" s="39"/>
      <c r="P250" s="23"/>
      <c r="Q250" s="87"/>
      <c r="R250" s="47"/>
      <c r="S250" s="59"/>
    </row>
    <row r="251" spans="1:21" x14ac:dyDescent="0.25">
      <c r="A251" s="72"/>
      <c r="B251" s="70"/>
      <c r="C251" s="3"/>
      <c r="D251" s="3"/>
      <c r="E251" s="3"/>
      <c r="F251" s="3"/>
      <c r="G251" s="3"/>
      <c r="H251" s="3"/>
      <c r="I251" s="3"/>
      <c r="J251" s="3"/>
      <c r="K251" s="95"/>
      <c r="L251" s="95"/>
      <c r="M251" s="109" t="s">
        <v>133</v>
      </c>
      <c r="N251" s="109"/>
      <c r="O251" s="109"/>
      <c r="P251" s="109"/>
      <c r="Q251" s="109"/>
      <c r="R251" s="47"/>
      <c r="S251" s="59"/>
    </row>
    <row r="252" spans="1:21" ht="15.75" customHeight="1" x14ac:dyDescent="0.25">
      <c r="A252" s="72"/>
      <c r="B252" s="70"/>
      <c r="C252" s="109" t="s">
        <v>131</v>
      </c>
      <c r="D252" s="109"/>
      <c r="E252" s="109"/>
      <c r="F252" s="109"/>
      <c r="G252" s="109"/>
      <c r="H252" s="109"/>
      <c r="I252" s="109"/>
      <c r="J252" s="3"/>
      <c r="K252" s="95"/>
      <c r="L252" s="95"/>
      <c r="M252" s="110" t="s">
        <v>114</v>
      </c>
      <c r="N252" s="110"/>
      <c r="O252" s="110"/>
      <c r="P252" s="110"/>
      <c r="Q252" s="110"/>
      <c r="R252" s="47"/>
      <c r="S252" s="59"/>
    </row>
    <row r="253" spans="1:21" x14ac:dyDescent="0.25">
      <c r="A253" s="72"/>
      <c r="B253" s="70"/>
      <c r="C253" s="109" t="s">
        <v>132</v>
      </c>
      <c r="D253" s="109"/>
      <c r="E253" s="109"/>
      <c r="F253" s="109"/>
      <c r="G253" s="109"/>
      <c r="H253" s="109"/>
      <c r="I253" s="109"/>
      <c r="J253" s="3"/>
      <c r="K253" s="95"/>
      <c r="L253" s="95"/>
      <c r="M253" s="109" t="s">
        <v>115</v>
      </c>
      <c r="N253" s="109"/>
      <c r="O253" s="109"/>
      <c r="P253" s="109"/>
      <c r="Q253" s="109"/>
      <c r="R253" s="47"/>
      <c r="S253" s="59"/>
    </row>
    <row r="254" spans="1:21" x14ac:dyDescent="0.25">
      <c r="A254" s="72"/>
      <c r="B254" s="70"/>
      <c r="C254" s="19"/>
      <c r="E254" s="3"/>
      <c r="F254" s="30"/>
      <c r="G254" s="45"/>
      <c r="H254" s="44"/>
      <c r="I254" s="30"/>
      <c r="J254" s="3"/>
      <c r="K254" s="95"/>
      <c r="L254" s="95"/>
      <c r="M254" s="96"/>
      <c r="N254" s="11"/>
      <c r="O254" s="10"/>
      <c r="Q254" s="94"/>
      <c r="R254" s="47"/>
      <c r="S254" s="59"/>
    </row>
    <row r="255" spans="1:21" x14ac:dyDescent="0.25">
      <c r="A255" s="72"/>
      <c r="B255" s="120"/>
      <c r="C255" s="120"/>
      <c r="D255" s="120"/>
      <c r="E255" s="120"/>
      <c r="F255" s="120"/>
      <c r="G255" s="120"/>
      <c r="H255" s="120"/>
      <c r="I255" s="30"/>
      <c r="J255" s="30"/>
      <c r="K255" s="40"/>
      <c r="L255" s="40"/>
      <c r="N255" s="3"/>
      <c r="R255" s="47"/>
      <c r="S255" s="59"/>
    </row>
    <row r="256" spans="1:21" s="26" customFormat="1" x14ac:dyDescent="0.25">
      <c r="A256" s="25"/>
      <c r="B256" s="21"/>
      <c r="D256" s="27"/>
      <c r="E256" s="22"/>
      <c r="F256" s="27"/>
      <c r="K256" s="28"/>
      <c r="L256" s="23"/>
      <c r="M256" s="29"/>
      <c r="N256" s="23"/>
      <c r="O256" s="24"/>
      <c r="P256" s="23"/>
      <c r="R256" s="41"/>
      <c r="S256" s="54"/>
      <c r="T256" s="54"/>
      <c r="U256" s="8"/>
    </row>
    <row r="257" spans="1:22" x14ac:dyDescent="0.25">
      <c r="B257" s="43"/>
      <c r="C257" s="109" t="s">
        <v>116</v>
      </c>
      <c r="D257" s="109"/>
      <c r="E257" s="109"/>
      <c r="F257" s="109"/>
      <c r="G257" s="109"/>
      <c r="H257" s="109"/>
      <c r="I257" s="109"/>
      <c r="J257" s="40"/>
      <c r="K257" s="40"/>
      <c r="L257" s="40"/>
      <c r="M257" s="109" t="s">
        <v>117</v>
      </c>
      <c r="N257" s="109"/>
      <c r="O257" s="109"/>
      <c r="P257" s="109"/>
      <c r="Q257" s="109"/>
      <c r="R257" s="23"/>
    </row>
    <row r="258" spans="1:22" x14ac:dyDescent="0.25">
      <c r="B258" s="43"/>
      <c r="C258" s="109" t="s">
        <v>118</v>
      </c>
      <c r="D258" s="109"/>
      <c r="E258" s="109"/>
      <c r="F258" s="109"/>
      <c r="G258" s="109"/>
      <c r="H258" s="109"/>
      <c r="I258" s="109"/>
      <c r="J258" s="40"/>
      <c r="K258" s="40"/>
      <c r="L258" s="40"/>
      <c r="M258" s="109" t="s">
        <v>134</v>
      </c>
      <c r="N258" s="109"/>
      <c r="O258" s="109"/>
      <c r="P258" s="109"/>
      <c r="Q258" s="109"/>
      <c r="R258" s="23"/>
    </row>
    <row r="259" spans="1:22" s="55" customFormat="1" ht="15" x14ac:dyDescent="0.25">
      <c r="A259" s="56"/>
      <c r="B259" s="56"/>
      <c r="C259" s="56"/>
      <c r="D259" s="56"/>
      <c r="E259" s="58"/>
      <c r="F259" s="56"/>
      <c r="G259" s="107"/>
      <c r="H259" s="107"/>
      <c r="I259" s="56"/>
      <c r="J259" s="56"/>
      <c r="K259" s="56"/>
      <c r="L259" s="57"/>
      <c r="M259" s="58"/>
      <c r="N259" s="56"/>
      <c r="P259" s="56"/>
      <c r="Q259" s="58"/>
      <c r="R259" s="56"/>
      <c r="S259" s="56"/>
      <c r="T259" s="56"/>
      <c r="U259" s="56"/>
      <c r="V259" s="56"/>
    </row>
    <row r="260" spans="1:22" s="55" customFormat="1" ht="15" x14ac:dyDescent="0.25">
      <c r="A260" s="56"/>
      <c r="B260" s="56"/>
      <c r="C260" s="56"/>
      <c r="D260" s="56"/>
      <c r="E260" s="58"/>
      <c r="F260" s="56"/>
      <c r="H260" s="107"/>
      <c r="I260" s="56"/>
      <c r="J260" s="56"/>
      <c r="K260" s="56"/>
      <c r="L260" s="57"/>
      <c r="M260" s="58"/>
      <c r="N260" s="56"/>
      <c r="P260" s="56"/>
      <c r="Q260" s="58"/>
      <c r="R260" s="56"/>
      <c r="S260" s="56"/>
      <c r="T260" s="56"/>
      <c r="U260" s="56"/>
      <c r="V260" s="56"/>
    </row>
    <row r="261" spans="1:22" s="55" customFormat="1" ht="15" x14ac:dyDescent="0.25">
      <c r="A261" s="56"/>
      <c r="B261" s="56"/>
      <c r="C261" s="56"/>
      <c r="D261" s="56"/>
      <c r="E261" s="58"/>
      <c r="F261" s="56"/>
      <c r="G261" s="107"/>
      <c r="I261" s="56"/>
      <c r="J261" s="56"/>
      <c r="K261" s="56"/>
      <c r="L261" s="57"/>
      <c r="M261" s="58"/>
      <c r="N261" s="56"/>
      <c r="P261" s="56"/>
      <c r="Q261" s="58"/>
      <c r="R261" s="56"/>
      <c r="S261" s="56"/>
      <c r="T261" s="56"/>
      <c r="U261" s="56"/>
      <c r="V261" s="56"/>
    </row>
    <row r="262" spans="1:22" s="55" customFormat="1" ht="15" x14ac:dyDescent="0.25">
      <c r="A262" s="56"/>
      <c r="B262" s="56"/>
      <c r="C262" s="56"/>
      <c r="D262" s="56"/>
      <c r="E262" s="58"/>
      <c r="F262" s="56"/>
      <c r="G262" s="107"/>
      <c r="H262" s="107"/>
      <c r="I262" s="56"/>
      <c r="J262" s="56"/>
      <c r="K262" s="56"/>
      <c r="L262" s="57"/>
      <c r="M262" s="58"/>
      <c r="N262" s="56"/>
      <c r="P262" s="56"/>
      <c r="Q262" s="58"/>
      <c r="R262" s="56"/>
      <c r="S262" s="56"/>
      <c r="T262" s="56"/>
      <c r="U262" s="56"/>
      <c r="V262" s="56"/>
    </row>
    <row r="263" spans="1:22" s="55" customFormat="1" ht="15" x14ac:dyDescent="0.25">
      <c r="A263" s="56"/>
      <c r="B263" s="56"/>
      <c r="C263" s="56"/>
      <c r="D263" s="56"/>
      <c r="E263" s="58"/>
      <c r="F263" s="56"/>
      <c r="G263" s="107"/>
      <c r="H263" s="107"/>
      <c r="I263" s="56"/>
      <c r="J263" s="56"/>
      <c r="K263" s="56"/>
      <c r="L263" s="57"/>
      <c r="M263" s="58"/>
      <c r="N263" s="56"/>
      <c r="P263" s="56"/>
      <c r="Q263" s="58"/>
      <c r="R263" s="56"/>
      <c r="S263" s="56"/>
      <c r="T263" s="56"/>
      <c r="U263" s="56"/>
      <c r="V263" s="56"/>
    </row>
    <row r="264" spans="1:22" s="55" customFormat="1" ht="15" x14ac:dyDescent="0.25">
      <c r="A264" s="56"/>
      <c r="B264" s="56"/>
      <c r="C264" s="56"/>
      <c r="D264" s="56"/>
      <c r="E264" s="58"/>
      <c r="F264" s="56"/>
      <c r="G264" s="106"/>
      <c r="H264" s="107"/>
      <c r="I264" s="56"/>
      <c r="J264" s="56"/>
      <c r="K264" s="56"/>
      <c r="L264" s="57"/>
      <c r="M264" s="58"/>
      <c r="N264" s="56"/>
      <c r="P264" s="56"/>
      <c r="Q264" s="58"/>
      <c r="R264" s="56"/>
      <c r="S264" s="56"/>
      <c r="T264" s="56"/>
      <c r="U264" s="56"/>
      <c r="V264" s="56"/>
    </row>
    <row r="265" spans="1:22" x14ac:dyDescent="0.25">
      <c r="B265" s="43"/>
      <c r="C265" s="19"/>
      <c r="E265" s="3"/>
      <c r="G265" s="106"/>
      <c r="H265" s="107"/>
      <c r="I265" s="46"/>
      <c r="J265" s="40"/>
      <c r="K265" s="40"/>
      <c r="L265" s="40"/>
      <c r="M265" s="39"/>
      <c r="N265" s="39"/>
      <c r="P265" s="23"/>
      <c r="Q265" s="42"/>
      <c r="R265" s="23"/>
    </row>
    <row r="266" spans="1:22" x14ac:dyDescent="0.25">
      <c r="B266" s="43"/>
      <c r="C266" s="19"/>
      <c r="E266" s="3"/>
      <c r="G266" s="3"/>
      <c r="H266" s="3"/>
      <c r="I266" s="46"/>
      <c r="J266" s="40"/>
      <c r="K266" s="40"/>
      <c r="L266" s="40"/>
      <c r="M266" s="39"/>
      <c r="N266" s="39"/>
      <c r="O266" s="42"/>
      <c r="P266" s="23"/>
      <c r="Q266" s="24"/>
      <c r="R266" s="23"/>
    </row>
    <row r="267" spans="1:22" x14ac:dyDescent="0.25">
      <c r="G267" s="3"/>
      <c r="H267" s="3"/>
    </row>
    <row r="268" spans="1:22" x14ac:dyDescent="0.25">
      <c r="G268" s="108"/>
      <c r="H268" s="106"/>
    </row>
  </sheetData>
  <mergeCells count="22">
    <mergeCell ref="M257:Q257"/>
    <mergeCell ref="M258:Q258"/>
    <mergeCell ref="C257:I257"/>
    <mergeCell ref="C258:I258"/>
    <mergeCell ref="C253:I253"/>
    <mergeCell ref="B255:H255"/>
    <mergeCell ref="C252:I252"/>
    <mergeCell ref="M251:Q251"/>
    <mergeCell ref="M252:Q252"/>
    <mergeCell ref="M253:Q253"/>
    <mergeCell ref="A1:M1"/>
    <mergeCell ref="B135:G135"/>
    <mergeCell ref="A3:I3"/>
    <mergeCell ref="A4:G4"/>
    <mergeCell ref="O5:S8"/>
    <mergeCell ref="A10:S10"/>
    <mergeCell ref="B11:S11"/>
    <mergeCell ref="S234:T234"/>
    <mergeCell ref="B18:H18"/>
    <mergeCell ref="B19:H19"/>
    <mergeCell ref="B44:G44"/>
    <mergeCell ref="B110:G110"/>
  </mergeCells>
  <printOptions horizontalCentered="1"/>
  <pageMargins left="0.51181102362204722" right="0.31496062992125984" top="0.55118110236220474" bottom="0.55118110236220474" header="0" footer="0"/>
  <pageSetup paperSize="9" scale="72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ΑΝΑΛΥΤΙΚΗ</vt:lpstr>
      <vt:lpstr>ΑΝΑΛΥΤΙΚΗ!Print_Area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Sofia Milona</dc:creator>
  <cp:lastModifiedBy>M.Pipila</cp:lastModifiedBy>
  <cp:lastPrinted>2016-01-29T09:21:51Z</cp:lastPrinted>
  <dcterms:created xsi:type="dcterms:W3CDTF">2014-02-03T10:01:31Z</dcterms:created>
  <dcterms:modified xsi:type="dcterms:W3CDTF">2017-03-28T06:47:44Z</dcterms:modified>
</cp:coreProperties>
</file>