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11055"/>
  </bookViews>
  <sheets>
    <sheet name="Φύλλο1" sheetId="1" r:id="rId1"/>
    <sheet name="Φύλλο2" sheetId="2" r:id="rId2"/>
    <sheet name="Φύλλο3" sheetId="3" r:id="rId3"/>
  </sheets>
  <definedNames>
    <definedName name="_xlnm.Print_Area" localSheetId="0">Φύλλο1!$A$1:$I$68</definedName>
  </definedNames>
  <calcPr calcId="145621"/>
</workbook>
</file>

<file path=xl/calcChain.xml><?xml version="1.0" encoding="utf-8"?>
<calcChain xmlns="http://schemas.openxmlformats.org/spreadsheetml/2006/main">
  <c r="I57" i="1" l="1"/>
  <c r="I58" i="1" s="1"/>
  <c r="H47" i="1"/>
  <c r="H46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1" i="1"/>
  <c r="H20" i="1"/>
  <c r="H19" i="1"/>
  <c r="H18" i="1"/>
  <c r="H17" i="1"/>
  <c r="H16" i="1"/>
  <c r="I48" i="1" l="1"/>
  <c r="I44" i="1"/>
  <c r="I23" i="1"/>
  <c r="I51" i="1" l="1"/>
  <c r="I52" i="1" s="1"/>
  <c r="I53" i="1" s="1"/>
  <c r="I54" i="1" l="1"/>
  <c r="I55" i="1" s="1"/>
  <c r="I56" i="1" s="1"/>
</calcChain>
</file>

<file path=xl/sharedStrings.xml><?xml version="1.0" encoding="utf-8"?>
<sst xmlns="http://schemas.openxmlformats.org/spreadsheetml/2006/main" count="182" uniqueCount="154">
  <si>
    <t>ΕΛΛΗΝΙΚΗ ΔΗΜΟΚΡΑΤΙΑ</t>
  </si>
  <si>
    <t>ΦΟΡΕΑΣ:</t>
  </si>
  <si>
    <t>ΔΗΜΟΣ ΗΛΙΔΑΣ</t>
  </si>
  <si>
    <t>ΝΟΜΟΣ ΗΛΕΙΑΣ</t>
  </si>
  <si>
    <t>ΑΡ. ΜΕΛΕΤΗΣ:</t>
  </si>
  <si>
    <t>42/2015</t>
  </si>
  <si>
    <t>ΤΙΤΛΟΣ ΕΡΓΟΥ:</t>
  </si>
  <si>
    <t>ΒΕΛΤΙΩΣΗ - ΑΠΟΚΑΤΑΣΤΑΣΗ ΤΜΗΜΑΤΩΝ ΟΔΙΚΟΥ ΔΙΚΤΥΟΥ Τ. Κ. ΛΑΓΑΝΑ-ΡΟΔΙΑΣ-ΛΟΥΚΑ-ΑΓΝΑΝΤΩΝ-ΒΟΥΛΙΑΓΜΕΝΗΣ-ΑΝΘΩΝΑ, ΔΕ ΠΗΝΕΙΑΣ</t>
  </si>
  <si>
    <t>Δ/ΝΣΗ ΤΕΧΝΙΚΩΝ ΥΠΗΡΕΣΙΩΝ</t>
  </si>
  <si>
    <t>Α/Α</t>
  </si>
  <si>
    <t>α/α              Τιμολογίου</t>
  </si>
  <si>
    <t>Είδος εργασίας</t>
  </si>
  <si>
    <t xml:space="preserve">Άρθρο </t>
  </si>
  <si>
    <t>Μο-νάδα</t>
  </si>
  <si>
    <t xml:space="preserve">Ποσότητα </t>
  </si>
  <si>
    <t>Τιμή  Μονάδας</t>
  </si>
  <si>
    <t>Δαπάνη</t>
  </si>
  <si>
    <t>Αναθεώρησης</t>
  </si>
  <si>
    <t>Μερική</t>
  </si>
  <si>
    <t>Ολική</t>
  </si>
  <si>
    <t>ΧΩΜΑΤΟΥΡΓΙΚΑ</t>
  </si>
  <si>
    <t>Α-2</t>
  </si>
  <si>
    <t>Γενικές εκσκαφές σε έδαφος γαιώδες -ημιβραχώδες</t>
  </si>
  <si>
    <t>ΟΔΟ-1123Α</t>
  </si>
  <si>
    <r>
      <t>m</t>
    </r>
    <r>
      <rPr>
        <vertAlign val="superscript"/>
        <sz val="11"/>
        <rFont val="Times New Roman"/>
        <family val="1"/>
        <charset val="161"/>
      </rPr>
      <t>3</t>
    </r>
  </si>
  <si>
    <t>Α-12</t>
  </si>
  <si>
    <t>Καθαίρεση οπλισμένου σκυροδέματος</t>
  </si>
  <si>
    <t>ΟΙΚ-2227</t>
  </si>
  <si>
    <t>Α-18.2.Ν</t>
  </si>
  <si>
    <t>Δάνεια  επίλεκτων υλικών</t>
  </si>
  <si>
    <t>ΟΔΟ-2510</t>
  </si>
  <si>
    <t>Α-20Ν</t>
  </si>
  <si>
    <t>Κατασκευή επιχωμάτων</t>
  </si>
  <si>
    <t>ΟΔΟ-1530</t>
  </si>
  <si>
    <t>Σ.Υ.</t>
  </si>
  <si>
    <t>Εργασία Διαμορφωτή γαιών (grader)</t>
  </si>
  <si>
    <t>ΟΔΟ-2521</t>
  </si>
  <si>
    <t>Η.Μ.</t>
  </si>
  <si>
    <t xml:space="preserve">Σ.Υ. </t>
  </si>
  <si>
    <t>Εργασία JCB</t>
  </si>
  <si>
    <t>Α-23</t>
  </si>
  <si>
    <t>Κατασκευή  άμμου-σκύρων</t>
  </si>
  <si>
    <t>ΟΔΟ-3121Α</t>
  </si>
  <si>
    <t>m3</t>
  </si>
  <si>
    <t>ΣΚΥΡΟΔΕΜΑΤΑ - ΤΕΧΝΙΚΑ ΕΡΓΑ</t>
  </si>
  <si>
    <t>Β-1</t>
  </si>
  <si>
    <t>Εκσκαφή θεμελίων τεχνικών έργων</t>
  </si>
  <si>
    <t>ΟΔΟ-2151</t>
  </si>
  <si>
    <t>Β-29.2.2Ν</t>
  </si>
  <si>
    <t xml:space="preserve"> Σκυρόδεμα C12/15 </t>
  </si>
  <si>
    <t>ΟΔΟ-2531</t>
  </si>
  <si>
    <t>Β-29.3.2</t>
  </si>
  <si>
    <t xml:space="preserve"> Σκυρόδεμα C16/20 </t>
  </si>
  <si>
    <t>ΟΔΟ-2532</t>
  </si>
  <si>
    <t>Β-29.4.2</t>
  </si>
  <si>
    <t xml:space="preserve"> Σκυρόδεμα C20/25 </t>
  </si>
  <si>
    <t>ΟΔΟ-2551</t>
  </si>
  <si>
    <t>Β-29.3.4</t>
  </si>
  <si>
    <r>
      <t>m</t>
    </r>
    <r>
      <rPr>
        <vertAlign val="superscript"/>
        <sz val="11"/>
        <rFont val="Times New Roman"/>
        <family val="1"/>
        <charset val="161"/>
      </rPr>
      <t>4</t>
    </r>
    <r>
      <rPr>
        <sz val="11"/>
        <color theme="1"/>
        <rFont val="Calibri"/>
        <family val="2"/>
        <charset val="161"/>
        <scheme val="minor"/>
      </rPr>
      <t/>
    </r>
  </si>
  <si>
    <t>Β-30.1</t>
  </si>
  <si>
    <t xml:space="preserve">Χάλυβας οπλισμού </t>
  </si>
  <si>
    <t>ΟΔΟ-2611</t>
  </si>
  <si>
    <t>Kg</t>
  </si>
  <si>
    <t>Β-30.3</t>
  </si>
  <si>
    <t>Χαλύβδινο δομικό πλέγμα B500C εκτός υπογείων έργων</t>
  </si>
  <si>
    <t>ΥΔΡ-7018</t>
  </si>
  <si>
    <t>Β-36</t>
  </si>
  <si>
    <t>Μόνωση με διπλή ασφαλτική στρώση</t>
  </si>
  <si>
    <t>ΟΔΟ-2411</t>
  </si>
  <si>
    <r>
      <t>m</t>
    </r>
    <r>
      <rPr>
        <vertAlign val="superscript"/>
        <sz val="11"/>
        <rFont val="Times New Roman"/>
        <family val="1"/>
        <charset val="161"/>
      </rPr>
      <t>2</t>
    </r>
  </si>
  <si>
    <t>Μόνωση με απλή στρώση ενισχυμένου ασφαλτοπάνου</t>
  </si>
  <si>
    <t>Β-43.1</t>
  </si>
  <si>
    <t>Σφράγιση οριζόντιων αρμών</t>
  </si>
  <si>
    <t>ΥΔΡ-6370</t>
  </si>
  <si>
    <t>m</t>
  </si>
  <si>
    <t>Β-43.2</t>
  </si>
  <si>
    <t>Σφράγιση κατακόρυφων &amp; κεκλιμένων αρμών</t>
  </si>
  <si>
    <t>Β-48</t>
  </si>
  <si>
    <t>Γαλβανισμένα σιδηρά εξαρτήματα</t>
  </si>
  <si>
    <t>ΟΔΟ-2672</t>
  </si>
  <si>
    <t>Β-64.1</t>
  </si>
  <si>
    <t>Γεωύφασμα στραγγιστηρίων</t>
  </si>
  <si>
    <t>ΟΙΚ-7914</t>
  </si>
  <si>
    <t>Ε-4.3.Ν</t>
  </si>
  <si>
    <t>Κιγκλιδώματα γεφυρών</t>
  </si>
  <si>
    <t>ΥΔΡ-6811</t>
  </si>
  <si>
    <t>12.01.01.03</t>
  </si>
  <si>
    <t>Σωλήνες Φ400</t>
  </si>
  <si>
    <t>ΥΔΡ-6551.3</t>
  </si>
  <si>
    <t>12.01.01.04</t>
  </si>
  <si>
    <t>Σωλήνες Φ500</t>
  </si>
  <si>
    <t>ΥΔΡ-6551.4</t>
  </si>
  <si>
    <t>12.01.01.05</t>
  </si>
  <si>
    <t>Σωλήνες Φ600</t>
  </si>
  <si>
    <t>12.13.01.04</t>
  </si>
  <si>
    <t>Σωλήνες PVC Φ90</t>
  </si>
  <si>
    <t>ΥΔΡ-6620.1</t>
  </si>
  <si>
    <t>Διάτρητοι τσιμεντοσωλήνες στραγγιστηρίων Φ200</t>
  </si>
  <si>
    <t>ΟΔΟΣΤΡΩΣΙΑ</t>
  </si>
  <si>
    <t>Γ-1.1</t>
  </si>
  <si>
    <t>Υπόβαση</t>
  </si>
  <si>
    <t>ΟΔΟ-3121.Β</t>
  </si>
  <si>
    <t>Γ-2.1</t>
  </si>
  <si>
    <t>Βάση οδοστρωσίας</t>
  </si>
  <si>
    <t>ΟΔΟ-3211.Β</t>
  </si>
  <si>
    <t>ΑΘΡΟΙΣΜΑ ΔΑΠΑΝΩΝ ΕΡΓΑΣΙΩΝ ΚΑΤΑ ΤΗΝ ΜΕΛΕΤΗ  (Σσ)</t>
  </si>
  <si>
    <t>Γ.Ε. &amp; Ο.Ε. (18% X Σσ)</t>
  </si>
  <si>
    <t>ΣΥΝΟΛΙΚΗ ΔΑΠΑΝΗ ΕΡΓΟΥ ΚΑΤΑ ΤΗΝ ΜΕΛΕΤΗ ΜΕ Γ.Ε. &amp; Ο.Ε. (ΣΣ)</t>
  </si>
  <si>
    <t>ΑΠΡΟΒΛΕΠΤΑ (15% Χ ΣΣ)</t>
  </si>
  <si>
    <t>ΣΥΝΟΛΟ (Σ1)</t>
  </si>
  <si>
    <t>ΑΝΑΘΕΩΡΗΣΗ</t>
  </si>
  <si>
    <t>ΣΥΝΟΛΟ (Σ2)</t>
  </si>
  <si>
    <t>ΣΥΝΟΛΟ (Σ3)</t>
  </si>
  <si>
    <t>ΘΕΩΡΗΘΗΚΕ</t>
  </si>
  <si>
    <t>Η συντάξασα</t>
  </si>
  <si>
    <t>Ο Προϊστάμενος Διεύθυνσης</t>
  </si>
  <si>
    <t>Στέφανος Ρουμελιώτης</t>
  </si>
  <si>
    <t>Αρχιτέκτων Μηχανικός</t>
  </si>
  <si>
    <t>Β-37.1</t>
  </si>
  <si>
    <t>12.03.06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</si>
  <si>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</si>
  <si>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</si>
  <si>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</si>
  <si>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</si>
  <si>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</si>
  <si>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</si>
  <si>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</si>
  <si>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</si>
  <si>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</si>
  <si>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</si>
  <si>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</si>
  <si>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</si>
  <si>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</si>
  <si>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</si>
  <si>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</si>
  <si>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</si>
  <si>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</si>
  <si>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</si>
  <si>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</si>
  <si>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</si>
  <si>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</si>
  <si>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</si>
  <si>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</si>
  <si>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</si>
  <si>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</si>
  <si>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</si>
  <si>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3.1</t>
  </si>
  <si>
    <t>3.2</t>
  </si>
  <si>
    <t>ΔΑΠΑΝΗ ΦΠΑ (24%)</t>
  </si>
  <si>
    <t>ΕΠΙΚΑΙΡΟΠΟΙΗΜΕΝΟΣ ΠΡΟΫΠΟΛΟΓΙΣΜΟΣ ΜΕΛΕΤΗΣ</t>
  </si>
  <si>
    <t>Αμαλιάδα   20  /  02 / 2017</t>
  </si>
  <si>
    <t>Αμαλιάδα       20  /  02  / 2017</t>
  </si>
  <si>
    <t xml:space="preserve"> Αντωνία Σαρακίνη</t>
  </si>
  <si>
    <t>Αγρ. Τοπογράφος Μηχανικός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</si>
</sst>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_ ;\-#,##0.00\ "/>
  </numFmts>
  <fonts count="16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name val="Times New Roman"/>
      <family val="1"/>
      <charset val="161"/>
    </font>
    <font>
      <b/>
      <sz val="11"/>
      <name val="Times New Roman"/>
      <family val="1"/>
      <charset val="161"/>
    </font>
    <font>
      <b/>
      <sz val="12"/>
      <name val="Times New Roman"/>
      <family val="1"/>
      <charset val="161"/>
    </font>
    <font>
      <sz val="12"/>
      <name val="Times New Roman"/>
      <family val="1"/>
      <charset val="161"/>
    </font>
    <font>
      <sz val="10"/>
      <name val="Times New Roman"/>
      <family val="1"/>
      <charset val="161"/>
    </font>
    <font>
      <b/>
      <u val="double"/>
      <sz val="14"/>
      <name val="Times New Roman"/>
      <family val="1"/>
      <charset val="161"/>
    </font>
    <font>
      <b/>
      <sz val="10"/>
      <name val="Times New Roman"/>
      <family val="1"/>
      <charset val="161"/>
    </font>
    <font>
      <sz val="11"/>
      <name val="Times New Roman"/>
      <family val="1"/>
      <charset val="161"/>
    </font>
    <font>
      <vertAlign val="superscript"/>
      <sz val="11"/>
      <name val="Times New Roman"/>
      <family val="1"/>
      <charset val="161"/>
    </font>
    <font>
      <sz val="10"/>
      <color rgb="FFFF0000"/>
      <name val="Arial"/>
      <family val="2"/>
      <charset val="161"/>
    </font>
    <font>
      <sz val="11"/>
      <color rgb="FFFF0000"/>
      <name val="Times New Roman"/>
      <family val="1"/>
      <charset val="161"/>
    </font>
    <font>
      <sz val="10"/>
      <color theme="3"/>
      <name val="Arial"/>
      <family val="2"/>
      <charset val="161"/>
    </font>
    <font>
      <sz val="11"/>
      <color rgb="FF00B050"/>
      <name val="Times New Roman"/>
      <family val="1"/>
      <charset val="161"/>
    </font>
    <font>
      <sz val="1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Fill="1"/>
    <xf numFmtId="0" fontId="5" fillId="0" borderId="0" xfId="1" applyFont="1" applyFill="1"/>
    <xf numFmtId="0" fontId="6" fillId="0" borderId="0" xfId="1" applyFont="1" applyFill="1"/>
    <xf numFmtId="0" fontId="6" fillId="0" borderId="0" xfId="1" applyFont="1" applyFill="1" applyAlignment="1">
      <alignment horizontal="center" wrapText="1"/>
    </xf>
    <xf numFmtId="0" fontId="3" fillId="0" borderId="4" xfId="2" applyNumberFormat="1" applyFont="1" applyFill="1" applyBorder="1" applyAlignment="1">
      <alignment horizontal="center" vertical="center"/>
    </xf>
    <xf numFmtId="4" fontId="3" fillId="0" borderId="4" xfId="2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0" fontId="3" fillId="0" borderId="11" xfId="2" applyNumberFormat="1" applyFont="1" applyFill="1" applyBorder="1" applyAlignment="1">
      <alignment horizontal="center" vertical="center" wrapText="1"/>
    </xf>
    <xf numFmtId="0" fontId="3" fillId="0" borderId="12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3" fontId="3" fillId="0" borderId="4" xfId="2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top" wrapText="1"/>
    </xf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center"/>
    </xf>
    <xf numFmtId="0" fontId="9" fillId="0" borderId="4" xfId="2" applyNumberFormat="1" applyFont="1" applyFill="1" applyBorder="1" applyAlignment="1">
      <alignment horizontal="center" vertical="center" wrapText="1"/>
    </xf>
    <xf numFmtId="4" fontId="9" fillId="0" borderId="4" xfId="2" applyNumberFormat="1" applyFont="1" applyFill="1" applyBorder="1" applyAlignment="1">
      <alignment wrapText="1"/>
    </xf>
    <xf numFmtId="4" fontId="9" fillId="0" borderId="4" xfId="2" applyNumberFormat="1" applyFont="1" applyFill="1" applyBorder="1" applyAlignment="1">
      <alignment horizontal="right" wrapText="1"/>
    </xf>
    <xf numFmtId="0" fontId="9" fillId="0" borderId="4" xfId="1" applyFont="1" applyFill="1" applyBorder="1" applyAlignment="1">
      <alignment wrapText="1"/>
    </xf>
    <xf numFmtId="0" fontId="9" fillId="0" borderId="15" xfId="2" applyNumberFormat="1" applyFont="1" applyFill="1" applyBorder="1" applyAlignment="1">
      <alignment horizontal="center" vertical="center" wrapText="1"/>
    </xf>
    <xf numFmtId="0" fontId="9" fillId="0" borderId="9" xfId="2" applyNumberFormat="1" applyFont="1" applyFill="1" applyBorder="1" applyAlignment="1">
      <alignment horizontal="center" vertical="center" wrapText="1"/>
    </xf>
    <xf numFmtId="0" fontId="9" fillId="0" borderId="4" xfId="2" applyNumberFormat="1" applyFont="1" applyFill="1" applyBorder="1" applyAlignment="1">
      <alignment horizontal="justify" vertical="center" wrapText="1"/>
    </xf>
    <xf numFmtId="0" fontId="9" fillId="0" borderId="4" xfId="2" applyNumberFormat="1" applyFont="1" applyFill="1" applyBorder="1" applyAlignment="1">
      <alignment horizontal="center" vertical="center"/>
    </xf>
    <xf numFmtId="4" fontId="9" fillId="0" borderId="4" xfId="2" applyNumberFormat="1" applyFont="1" applyFill="1" applyBorder="1" applyAlignment="1">
      <alignment vertical="center" wrapText="1"/>
    </xf>
    <xf numFmtId="4" fontId="9" fillId="0" borderId="4" xfId="2" applyNumberFormat="1" applyFont="1" applyFill="1" applyBorder="1" applyAlignment="1">
      <alignment horizontal="right" vertical="center" wrapText="1"/>
    </xf>
    <xf numFmtId="4" fontId="9" fillId="0" borderId="4" xfId="2" applyNumberFormat="1" applyFont="1" applyFill="1" applyBorder="1" applyAlignment="1">
      <alignment horizontal="right" vertical="center"/>
    </xf>
    <xf numFmtId="4" fontId="12" fillId="0" borderId="4" xfId="2" applyNumberFormat="1" applyFont="1" applyFill="1" applyBorder="1" applyAlignment="1">
      <alignment horizontal="right" vertical="center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>
      <alignment horizontal="justify" vertical="center" wrapText="1"/>
    </xf>
    <xf numFmtId="0" fontId="9" fillId="2" borderId="4" xfId="2" applyNumberFormat="1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>
      <alignment horizontal="center" vertical="center"/>
    </xf>
    <xf numFmtId="4" fontId="9" fillId="2" borderId="4" xfId="2" applyNumberFormat="1" applyFont="1" applyFill="1" applyBorder="1" applyAlignment="1">
      <alignment vertical="center" wrapText="1"/>
    </xf>
    <xf numFmtId="4" fontId="9" fillId="2" borderId="4" xfId="2" applyNumberFormat="1" applyFont="1" applyFill="1" applyBorder="1" applyAlignment="1">
      <alignment horizontal="right" vertical="center" wrapText="1"/>
    </xf>
    <xf numFmtId="4" fontId="9" fillId="2" borderId="4" xfId="2" applyNumberFormat="1" applyFont="1" applyFill="1" applyBorder="1" applyAlignment="1">
      <alignment horizontal="right" vertical="center"/>
    </xf>
    <xf numFmtId="4" fontId="12" fillId="2" borderId="4" xfId="2" applyNumberFormat="1" applyFont="1" applyFill="1" applyBorder="1" applyAlignment="1">
      <alignment horizontal="right" vertical="center"/>
    </xf>
    <xf numFmtId="0" fontId="9" fillId="2" borderId="15" xfId="2" applyNumberFormat="1" applyFont="1" applyFill="1" applyBorder="1" applyAlignment="1">
      <alignment horizontal="center" vertical="center" wrapText="1"/>
    </xf>
    <xf numFmtId="4" fontId="3" fillId="0" borderId="4" xfId="2" applyNumberFormat="1" applyFont="1" applyFill="1" applyBorder="1" applyAlignment="1">
      <alignment horizontal="right" vertical="center"/>
    </xf>
    <xf numFmtId="0" fontId="13" fillId="0" borderId="0" xfId="1" applyFont="1"/>
    <xf numFmtId="0" fontId="9" fillId="0" borderId="3" xfId="2" applyNumberFormat="1" applyFont="1" applyFill="1" applyBorder="1" applyAlignment="1">
      <alignment horizontal="center" vertical="center" wrapText="1"/>
    </xf>
    <xf numFmtId="4" fontId="9" fillId="0" borderId="3" xfId="2" applyNumberFormat="1" applyFont="1" applyFill="1" applyBorder="1" applyAlignment="1">
      <alignment vertical="center" wrapText="1"/>
    </xf>
    <xf numFmtId="4" fontId="9" fillId="0" borderId="3" xfId="2" applyNumberFormat="1" applyFont="1" applyFill="1" applyBorder="1" applyAlignment="1">
      <alignment horizontal="right" vertical="center" wrapText="1"/>
    </xf>
    <xf numFmtId="4" fontId="9" fillId="0" borderId="3" xfId="2" applyNumberFormat="1" applyFont="1" applyFill="1" applyBorder="1" applyAlignment="1">
      <alignment horizontal="right" vertical="center"/>
    </xf>
    <xf numFmtId="4" fontId="12" fillId="0" borderId="3" xfId="2" applyNumberFormat="1" applyFont="1" applyFill="1" applyBorder="1" applyAlignment="1">
      <alignment horizontal="right" vertical="center"/>
    </xf>
    <xf numFmtId="0" fontId="9" fillId="0" borderId="8" xfId="2" applyNumberFormat="1" applyFont="1" applyFill="1" applyBorder="1" applyAlignment="1">
      <alignment horizontal="center" vertical="center" wrapText="1"/>
    </xf>
    <xf numFmtId="0" fontId="9" fillId="0" borderId="3" xfId="2" applyNumberFormat="1" applyFont="1" applyFill="1" applyBorder="1" applyAlignment="1">
      <alignment horizontal="justify" vertical="center" wrapText="1"/>
    </xf>
    <xf numFmtId="0" fontId="9" fillId="0" borderId="3" xfId="2" applyNumberFormat="1" applyFont="1" applyFill="1" applyBorder="1" applyAlignment="1">
      <alignment horizontal="center" vertical="center"/>
    </xf>
    <xf numFmtId="0" fontId="9" fillId="0" borderId="13" xfId="2" applyNumberFormat="1" applyFont="1" applyFill="1" applyBorder="1" applyAlignment="1">
      <alignment horizontal="center" vertical="center" wrapText="1"/>
    </xf>
    <xf numFmtId="0" fontId="9" fillId="0" borderId="13" xfId="2" applyNumberFormat="1" applyFont="1" applyFill="1" applyBorder="1" applyAlignment="1">
      <alignment horizontal="justify" vertical="center" wrapText="1"/>
    </xf>
    <xf numFmtId="0" fontId="9" fillId="0" borderId="13" xfId="2" applyNumberFormat="1" applyFont="1" applyFill="1" applyBorder="1" applyAlignment="1">
      <alignment horizontal="center" vertical="center"/>
    </xf>
    <xf numFmtId="4" fontId="9" fillId="0" borderId="13" xfId="2" applyNumberFormat="1" applyFont="1" applyFill="1" applyBorder="1" applyAlignment="1">
      <alignment vertical="center" wrapText="1"/>
    </xf>
    <xf numFmtId="4" fontId="9" fillId="0" borderId="13" xfId="2" applyNumberFormat="1" applyFont="1" applyFill="1" applyBorder="1" applyAlignment="1">
      <alignment horizontal="right" vertical="center" wrapText="1"/>
    </xf>
    <xf numFmtId="4" fontId="9" fillId="0" borderId="13" xfId="2" applyNumberFormat="1" applyFont="1" applyFill="1" applyBorder="1" applyAlignment="1">
      <alignment horizontal="right" vertical="center"/>
    </xf>
    <xf numFmtId="4" fontId="12" fillId="0" borderId="13" xfId="2" applyNumberFormat="1" applyFont="1" applyFill="1" applyBorder="1" applyAlignment="1">
      <alignment horizontal="right" vertical="center"/>
    </xf>
    <xf numFmtId="4" fontId="14" fillId="0" borderId="13" xfId="2" applyNumberFormat="1" applyFont="1" applyFill="1" applyBorder="1" applyAlignment="1">
      <alignment horizontal="right" vertical="center"/>
    </xf>
    <xf numFmtId="0" fontId="9" fillId="2" borderId="13" xfId="2" applyNumberFormat="1" applyFont="1" applyFill="1" applyBorder="1" applyAlignment="1">
      <alignment horizontal="center" vertical="center" wrapText="1"/>
    </xf>
    <xf numFmtId="0" fontId="9" fillId="2" borderId="13" xfId="2" applyNumberFormat="1" applyFont="1" applyFill="1" applyBorder="1" applyAlignment="1">
      <alignment horizontal="justify" vertical="center" wrapText="1"/>
    </xf>
    <xf numFmtId="0" fontId="9" fillId="2" borderId="13" xfId="2" applyNumberFormat="1" applyFont="1" applyFill="1" applyBorder="1" applyAlignment="1">
      <alignment horizontal="center" vertical="center"/>
    </xf>
    <xf numFmtId="4" fontId="9" fillId="2" borderId="13" xfId="2" applyNumberFormat="1" applyFont="1" applyFill="1" applyBorder="1" applyAlignment="1">
      <alignment vertical="center" wrapText="1"/>
    </xf>
    <xf numFmtId="4" fontId="9" fillId="2" borderId="13" xfId="2" applyNumberFormat="1" applyFont="1" applyFill="1" applyBorder="1" applyAlignment="1">
      <alignment horizontal="right" vertical="center" wrapText="1"/>
    </xf>
    <xf numFmtId="4" fontId="9" fillId="2" borderId="13" xfId="2" applyNumberFormat="1" applyFont="1" applyFill="1" applyBorder="1" applyAlignment="1">
      <alignment horizontal="right" vertical="center"/>
    </xf>
    <xf numFmtId="4" fontId="12" fillId="2" borderId="13" xfId="2" applyNumberFormat="1" applyFont="1" applyFill="1" applyBorder="1" applyAlignment="1">
      <alignment horizontal="right" vertical="center"/>
    </xf>
    <xf numFmtId="4" fontId="3" fillId="2" borderId="13" xfId="2" applyNumberFormat="1" applyFont="1" applyFill="1" applyBorder="1" applyAlignment="1">
      <alignment horizontal="right" vertical="center"/>
    </xf>
    <xf numFmtId="0" fontId="3" fillId="2" borderId="13" xfId="2" applyNumberFormat="1" applyFont="1" applyFill="1" applyBorder="1" applyAlignment="1">
      <alignment horizontal="center" vertical="center" wrapText="1"/>
    </xf>
    <xf numFmtId="0" fontId="9" fillId="2" borderId="16" xfId="2" applyNumberFormat="1" applyFont="1" applyFill="1" applyBorder="1" applyAlignment="1">
      <alignment horizontal="center" vertical="center" wrapText="1"/>
    </xf>
    <xf numFmtId="0" fontId="11" fillId="2" borderId="13" xfId="1" applyFont="1" applyFill="1" applyBorder="1"/>
    <xf numFmtId="0" fontId="3" fillId="0" borderId="17" xfId="2" applyNumberFormat="1" applyFont="1" applyFill="1" applyBorder="1" applyAlignment="1">
      <alignment horizontal="center" vertical="center" wrapText="1"/>
    </xf>
    <xf numFmtId="0" fontId="9" fillId="0" borderId="18" xfId="2" applyNumberFormat="1" applyFont="1" applyFill="1" applyBorder="1" applyAlignment="1">
      <alignment horizontal="justify" vertical="center" wrapText="1"/>
    </xf>
    <xf numFmtId="0" fontId="9" fillId="0" borderId="18" xfId="2" applyNumberFormat="1" applyFont="1" applyFill="1" applyBorder="1" applyAlignment="1">
      <alignment horizontal="center" vertical="center" wrapText="1"/>
    </xf>
    <xf numFmtId="0" fontId="9" fillId="0" borderId="18" xfId="2" applyNumberFormat="1" applyFont="1" applyFill="1" applyBorder="1" applyAlignment="1">
      <alignment horizontal="center" vertical="center"/>
    </xf>
    <xf numFmtId="4" fontId="9" fillId="0" borderId="18" xfId="2" applyNumberFormat="1" applyFont="1" applyFill="1" applyBorder="1" applyAlignment="1">
      <alignment vertical="center" wrapText="1"/>
    </xf>
    <xf numFmtId="4" fontId="9" fillId="0" borderId="18" xfId="2" applyNumberFormat="1" applyFont="1" applyFill="1" applyBorder="1" applyAlignment="1">
      <alignment horizontal="right" vertical="center" wrapText="1"/>
    </xf>
    <xf numFmtId="4" fontId="9" fillId="0" borderId="18" xfId="2" applyNumberFormat="1" applyFont="1" applyFill="1" applyBorder="1" applyAlignment="1">
      <alignment horizontal="right" vertical="center"/>
    </xf>
    <xf numFmtId="4" fontId="3" fillId="0" borderId="18" xfId="2" applyNumberFormat="1" applyFont="1" applyFill="1" applyBorder="1" applyAlignment="1">
      <alignment vertical="center"/>
    </xf>
    <xf numFmtId="0" fontId="3" fillId="0" borderId="19" xfId="2" applyNumberFormat="1" applyFont="1" applyFill="1" applyBorder="1" applyAlignment="1">
      <alignment horizontal="left" vertical="center"/>
    </xf>
    <xf numFmtId="4" fontId="9" fillId="0" borderId="18" xfId="0" applyNumberFormat="1" applyFont="1" applyFill="1" applyBorder="1" applyAlignment="1">
      <alignment vertical="center"/>
    </xf>
    <xf numFmtId="4" fontId="9" fillId="0" borderId="18" xfId="0" applyNumberFormat="1" applyFont="1" applyFill="1" applyBorder="1" applyAlignment="1">
      <alignment horizontal="center" vertical="center"/>
    </xf>
    <xf numFmtId="4" fontId="9" fillId="0" borderId="18" xfId="0" applyNumberFormat="1" applyFont="1" applyFill="1" applyBorder="1" applyAlignment="1">
      <alignment horizontal="right" vertical="center"/>
    </xf>
    <xf numFmtId="4" fontId="3" fillId="0" borderId="18" xfId="0" applyNumberFormat="1" applyFont="1" applyFill="1" applyBorder="1" applyAlignment="1">
      <alignment vertical="center"/>
    </xf>
    <xf numFmtId="4" fontId="3" fillId="0" borderId="18" xfId="0" applyNumberFormat="1" applyFont="1" applyFill="1" applyBorder="1" applyAlignment="1">
      <alignment horizontal="right" vertical="center"/>
    </xf>
    <xf numFmtId="4" fontId="9" fillId="0" borderId="13" xfId="2" applyNumberFormat="1" applyFont="1" applyFill="1" applyBorder="1" applyAlignment="1">
      <alignment vertical="center"/>
    </xf>
    <xf numFmtId="0" fontId="9" fillId="0" borderId="5" xfId="2" applyNumberFormat="1" applyFont="1" applyFill="1" applyBorder="1" applyAlignment="1">
      <alignment horizontal="left" vertical="center"/>
    </xf>
    <xf numFmtId="4" fontId="9" fillId="0" borderId="13" xfId="2" applyNumberFormat="1" applyFont="1" applyFill="1" applyBorder="1" applyAlignment="1">
      <alignment horizontal="center" vertical="center"/>
    </xf>
    <xf numFmtId="4" fontId="6" fillId="0" borderId="13" xfId="2" applyNumberFormat="1" applyFont="1" applyFill="1" applyBorder="1" applyAlignment="1">
      <alignment horizontal="left" vertical="center"/>
    </xf>
    <xf numFmtId="4" fontId="9" fillId="0" borderId="13" xfId="0" applyNumberFormat="1" applyFont="1" applyFill="1" applyBorder="1" applyAlignment="1">
      <alignment horizontal="center" vertical="center"/>
    </xf>
    <xf numFmtId="4" fontId="9" fillId="0" borderId="13" xfId="0" applyNumberFormat="1" applyFont="1" applyFill="1" applyBorder="1" applyAlignment="1">
      <alignment horizontal="right" vertical="center"/>
    </xf>
    <xf numFmtId="4" fontId="3" fillId="0" borderId="13" xfId="2" applyNumberFormat="1" applyFont="1" applyFill="1" applyBorder="1" applyAlignment="1">
      <alignment vertical="center"/>
    </xf>
    <xf numFmtId="0" fontId="3" fillId="0" borderId="5" xfId="2" applyNumberFormat="1" applyFont="1" applyFill="1" applyBorder="1" applyAlignment="1">
      <alignment horizontal="left" vertical="center"/>
    </xf>
    <xf numFmtId="4" fontId="3" fillId="0" borderId="13" xfId="0" applyNumberFormat="1" applyFont="1" applyFill="1" applyBorder="1" applyAlignment="1">
      <alignment vertical="center"/>
    </xf>
    <xf numFmtId="4" fontId="9" fillId="0" borderId="20" xfId="0" applyNumberFormat="1" applyFont="1" applyFill="1" applyBorder="1" applyAlignment="1">
      <alignment horizontal="right" vertical="center"/>
    </xf>
    <xf numFmtId="4" fontId="3" fillId="0" borderId="13" xfId="0" applyNumberFormat="1" applyFont="1" applyFill="1" applyBorder="1" applyAlignment="1">
      <alignment horizontal="right" vertical="center"/>
    </xf>
    <xf numFmtId="4" fontId="9" fillId="0" borderId="13" xfId="0" applyNumberFormat="1" applyFont="1" applyFill="1" applyBorder="1" applyAlignment="1">
      <alignment vertical="center"/>
    </xf>
    <xf numFmtId="164" fontId="9" fillId="0" borderId="13" xfId="3" applyNumberFormat="1" applyFont="1" applyFill="1" applyBorder="1" applyAlignment="1">
      <alignment horizontal="right" vertical="center"/>
    </xf>
    <xf numFmtId="0" fontId="15" fillId="0" borderId="0" xfId="1" applyFont="1"/>
    <xf numFmtId="0" fontId="9" fillId="0" borderId="0" xfId="1" applyFont="1"/>
    <xf numFmtId="4" fontId="9" fillId="0" borderId="0" xfId="2" applyNumberFormat="1" applyFont="1" applyBorder="1"/>
    <xf numFmtId="0" fontId="9" fillId="0" borderId="0" xfId="2" applyNumberFormat="1" applyFont="1" applyBorder="1" applyAlignment="1">
      <alignment horizontal="center"/>
    </xf>
    <xf numFmtId="0" fontId="9" fillId="0" borderId="0" xfId="2" applyNumberFormat="1" applyFont="1" applyBorder="1" applyAlignment="1"/>
    <xf numFmtId="3" fontId="9" fillId="0" borderId="0" xfId="2" applyNumberFormat="1" applyFont="1" applyFill="1" applyBorder="1" applyAlignment="1"/>
    <xf numFmtId="0" fontId="9" fillId="0" borderId="0" xfId="2" applyNumberFormat="1" applyFont="1" applyBorder="1" applyAlignment="1">
      <alignment wrapText="1"/>
    </xf>
    <xf numFmtId="3" fontId="9" fillId="0" borderId="0" xfId="2" applyNumberFormat="1" applyFont="1" applyBorder="1"/>
    <xf numFmtId="4" fontId="9" fillId="0" borderId="0" xfId="2" applyNumberFormat="1" applyFont="1" applyBorder="1" applyAlignment="1">
      <alignment horizontal="center"/>
    </xf>
    <xf numFmtId="2" fontId="0" fillId="0" borderId="0" xfId="0" applyNumberFormat="1"/>
    <xf numFmtId="0" fontId="9" fillId="0" borderId="0" xfId="1" applyFont="1" applyAlignment="1"/>
    <xf numFmtId="0" fontId="3" fillId="0" borderId="0" xfId="2" applyNumberFormat="1" applyFont="1" applyFill="1" applyBorder="1" applyAlignment="1">
      <alignment horizontal="center" vertical="top" wrapText="1"/>
    </xf>
    <xf numFmtId="0" fontId="9" fillId="0" borderId="0" xfId="1" applyFont="1" applyAlignment="1">
      <alignment horizontal="center"/>
    </xf>
    <xf numFmtId="0" fontId="0" fillId="0" borderId="21" xfId="0" applyBorder="1"/>
    <xf numFmtId="0" fontId="9" fillId="0" borderId="0" xfId="1" applyFont="1" applyAlignment="1">
      <alignment horizontal="center"/>
    </xf>
    <xf numFmtId="4" fontId="3" fillId="0" borderId="5" xfId="2" applyNumberFormat="1" applyFont="1" applyFill="1" applyBorder="1" applyAlignment="1">
      <alignment horizontal="center" vertical="center" wrapText="1"/>
    </xf>
    <xf numFmtId="4" fontId="3" fillId="0" borderId="6" xfId="2" applyNumberFormat="1" applyFont="1" applyFill="1" applyBorder="1" applyAlignment="1">
      <alignment horizontal="center" vertical="center" wrapText="1"/>
    </xf>
    <xf numFmtId="3" fontId="9" fillId="0" borderId="0" xfId="2" applyNumberFormat="1" applyFont="1" applyBorder="1" applyAlignment="1">
      <alignment horizontal="center"/>
    </xf>
    <xf numFmtId="0" fontId="3" fillId="0" borderId="0" xfId="1" applyFont="1" applyFill="1" applyAlignment="1">
      <alignment horizontal="left"/>
    </xf>
    <xf numFmtId="4" fontId="4" fillId="0" borderId="0" xfId="2" applyNumberFormat="1" applyFont="1" applyFill="1" applyBorder="1" applyAlignment="1">
      <alignment horizontal="right" vertical="top"/>
    </xf>
    <xf numFmtId="0" fontId="3" fillId="0" borderId="0" xfId="2" applyNumberFormat="1" applyFont="1" applyFill="1" applyBorder="1" applyAlignment="1">
      <alignment horizontal="center" vertical="top" wrapText="1"/>
    </xf>
    <xf numFmtId="0" fontId="7" fillId="0" borderId="1" xfId="2" applyNumberFormat="1" applyFont="1" applyFill="1" applyBorder="1" applyAlignment="1">
      <alignment horizontal="center"/>
    </xf>
    <xf numFmtId="0" fontId="3" fillId="0" borderId="2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3" fillId="0" borderId="3" xfId="2" applyNumberFormat="1" applyFont="1" applyFill="1" applyBorder="1" applyAlignment="1">
      <alignment horizontal="center" vertical="center" wrapText="1"/>
    </xf>
    <xf numFmtId="0" fontId="3" fillId="0" borderId="8" xfId="2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horizontal="center" vertical="center" wrapText="1"/>
    </xf>
    <xf numFmtId="3" fontId="3" fillId="0" borderId="9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4" fontId="8" fillId="0" borderId="9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right" wrapText="1"/>
    </xf>
    <xf numFmtId="0" fontId="3" fillId="0" borderId="0" xfId="1" applyFont="1" applyAlignment="1">
      <alignment horizontal="left"/>
    </xf>
    <xf numFmtId="0" fontId="3" fillId="0" borderId="0" xfId="2" applyNumberFormat="1" applyFont="1" applyFill="1" applyBorder="1" applyAlignment="1">
      <alignment horizontal="left" vertical="top" wrapText="1"/>
    </xf>
    <xf numFmtId="0" fontId="4" fillId="0" borderId="0" xfId="2" applyNumberFormat="1" applyFont="1" applyFill="1" applyBorder="1" applyAlignment="1">
      <alignment horizontal="left" vertical="top"/>
    </xf>
    <xf numFmtId="0" fontId="0" fillId="0" borderId="0" xfId="0" applyAlignment="1">
      <alignment horizontal="center"/>
    </xf>
  </cellXfs>
  <cellStyles count="4">
    <cellStyle name="Euro" xfId="3"/>
    <cellStyle name="Normal_NEOPRoMEL" xfId="2"/>
    <cellStyle name="Βασικό_ΠΡΟΥΠΟΛΟΓΙΣΜΟΣ ΠΟΛΙΤΙΣΤΙΚΟ ΚΕΝΤΡΟ ΕΦΥΡΑΣ" xfId="1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238125</xdr:colOff>
          <xdr:row>0</xdr:row>
          <xdr:rowOff>9525</xdr:rowOff>
        </xdr:from>
        <xdr:to>
          <xdr:col>2</xdr:col>
          <xdr:colOff>0</xdr:colOff>
          <xdr:row>3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9"/>
  <sheetViews>
    <sheetView tabSelected="1" view="pageLayout" topLeftCell="A46" zoomScaleNormal="100" workbookViewId="0">
      <selection activeCell="F75" sqref="F75:F78"/>
    </sheetView>
  </sheetViews>
  <sheetFormatPr defaultRowHeight="15" x14ac:dyDescent="0.25"/>
  <cols>
    <col min="1" max="1" width="5.5703125" customWidth="1"/>
    <col min="2" max="2" width="11" customWidth="1"/>
    <col min="3" max="3" width="22.42578125" customWidth="1"/>
    <col min="4" max="4" width="13.85546875" customWidth="1"/>
    <col min="5" max="5" width="6.28515625" customWidth="1"/>
    <col min="6" max="6" width="10" customWidth="1"/>
    <col min="7" max="7" width="7.28515625" customWidth="1"/>
    <col min="8" max="8" width="11" customWidth="1"/>
    <col min="9" max="9" width="12.28515625" customWidth="1"/>
    <col min="10" max="10" width="13.140625" style="104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5.75" x14ac:dyDescent="0.25">
      <c r="A5" s="126" t="s">
        <v>0</v>
      </c>
      <c r="B5" s="126"/>
      <c r="C5" s="126"/>
      <c r="D5" s="127" t="s">
        <v>1</v>
      </c>
      <c r="E5" s="127"/>
      <c r="F5" s="128" t="s">
        <v>2</v>
      </c>
      <c r="G5" s="128"/>
      <c r="H5" s="128"/>
      <c r="I5" s="128"/>
    </row>
    <row r="6" spans="1:9" ht="15.75" x14ac:dyDescent="0.25">
      <c r="A6" s="129" t="s">
        <v>3</v>
      </c>
      <c r="B6" s="129"/>
      <c r="C6" s="129"/>
      <c r="D6" s="114" t="s">
        <v>4</v>
      </c>
      <c r="E6" s="114"/>
      <c r="F6" s="130" t="s">
        <v>5</v>
      </c>
      <c r="G6" s="130"/>
      <c r="H6" s="130"/>
      <c r="I6" s="130"/>
    </row>
    <row r="7" spans="1:9" ht="15.75" x14ac:dyDescent="0.25">
      <c r="A7" s="113" t="s">
        <v>2</v>
      </c>
      <c r="B7" s="113"/>
      <c r="C7" s="113"/>
      <c r="D7" s="114" t="s">
        <v>6</v>
      </c>
      <c r="E7" s="114"/>
      <c r="F7" s="115" t="s">
        <v>7</v>
      </c>
      <c r="G7" s="115"/>
      <c r="H7" s="115"/>
      <c r="I7" s="115"/>
    </row>
    <row r="8" spans="1:9" ht="15.75" x14ac:dyDescent="0.25">
      <c r="A8" s="3" t="s">
        <v>8</v>
      </c>
      <c r="B8" s="3"/>
      <c r="C8" s="3"/>
      <c r="D8" s="4"/>
      <c r="E8" s="4"/>
      <c r="F8" s="115"/>
      <c r="G8" s="115"/>
      <c r="H8" s="115"/>
      <c r="I8" s="115"/>
    </row>
    <row r="9" spans="1:9" x14ac:dyDescent="0.25">
      <c r="A9" s="5"/>
      <c r="B9" s="5"/>
      <c r="C9" s="5"/>
      <c r="D9" s="6"/>
      <c r="E9" s="6"/>
      <c r="F9" s="115"/>
      <c r="G9" s="115"/>
      <c r="H9" s="115"/>
      <c r="I9" s="115"/>
    </row>
    <row r="10" spans="1:9" x14ac:dyDescent="0.25">
      <c r="A10" s="5"/>
      <c r="B10" s="5"/>
      <c r="C10" s="5"/>
      <c r="D10" s="6"/>
      <c r="E10" s="6"/>
      <c r="F10" s="106"/>
      <c r="G10" s="106"/>
      <c r="H10" s="106"/>
      <c r="I10" s="106"/>
    </row>
    <row r="11" spans="1:9" ht="18.75" x14ac:dyDescent="0.3">
      <c r="A11" s="116" t="s">
        <v>149</v>
      </c>
      <c r="B11" s="116"/>
      <c r="C11" s="116"/>
      <c r="D11" s="116"/>
      <c r="E11" s="116"/>
      <c r="F11" s="116"/>
      <c r="G11" s="116"/>
      <c r="H11" s="116"/>
      <c r="I11" s="116"/>
    </row>
    <row r="12" spans="1:9" x14ac:dyDescent="0.25">
      <c r="A12" s="117" t="s">
        <v>9</v>
      </c>
      <c r="B12" s="119" t="s">
        <v>10</v>
      </c>
      <c r="C12" s="119" t="s">
        <v>11</v>
      </c>
      <c r="D12" s="7" t="s">
        <v>12</v>
      </c>
      <c r="E12" s="119" t="s">
        <v>13</v>
      </c>
      <c r="F12" s="122" t="s">
        <v>14</v>
      </c>
      <c r="G12" s="124" t="s">
        <v>15</v>
      </c>
      <c r="H12" s="110" t="s">
        <v>16</v>
      </c>
      <c r="I12" s="111"/>
    </row>
    <row r="13" spans="1:9" x14ac:dyDescent="0.25">
      <c r="A13" s="118"/>
      <c r="B13" s="120"/>
      <c r="C13" s="120"/>
      <c r="D13" s="7" t="s">
        <v>17</v>
      </c>
      <c r="E13" s="121"/>
      <c r="F13" s="123"/>
      <c r="G13" s="125"/>
      <c r="H13" s="8" t="s">
        <v>18</v>
      </c>
      <c r="I13" s="8" t="s">
        <v>19</v>
      </c>
    </row>
    <row r="14" spans="1:9" x14ac:dyDescent="0.25">
      <c r="A14" s="9"/>
      <c r="B14" s="10"/>
      <c r="C14" s="11"/>
      <c r="D14" s="7"/>
      <c r="E14" s="12"/>
      <c r="F14" s="13"/>
      <c r="G14" s="14"/>
      <c r="H14" s="8"/>
      <c r="I14" s="8"/>
    </row>
    <row r="15" spans="1:9" x14ac:dyDescent="0.25">
      <c r="A15" s="15"/>
      <c r="B15" s="16"/>
      <c r="C15" s="17" t="s">
        <v>20</v>
      </c>
      <c r="D15" s="18"/>
      <c r="E15" s="18"/>
      <c r="F15" s="19"/>
      <c r="G15" s="20"/>
      <c r="H15" s="20"/>
      <c r="I15" s="21"/>
    </row>
    <row r="16" spans="1:9" ht="45" x14ac:dyDescent="0.25">
      <c r="A16" s="22" t="s">
        <v>120</v>
      </c>
      <c r="B16" s="23" t="s">
        <v>21</v>
      </c>
      <c r="C16" s="24" t="s">
        <v>22</v>
      </c>
      <c r="D16" s="18" t="s">
        <v>23</v>
      </c>
      <c r="E16" s="25" t="s">
        <v>24</v>
      </c>
      <c r="F16" s="26">
        <v>4238</v>
      </c>
      <c r="G16" s="27">
        <v>2</v>
      </c>
      <c r="H16" s="28">
        <f>ROUND(F16*G16,2)</f>
        <v>8476</v>
      </c>
      <c r="I16" s="28"/>
    </row>
    <row r="17" spans="1:9" ht="30" x14ac:dyDescent="0.25">
      <c r="A17" s="22" t="s">
        <v>121</v>
      </c>
      <c r="B17" s="23" t="s">
        <v>25</v>
      </c>
      <c r="C17" s="24" t="s">
        <v>26</v>
      </c>
      <c r="D17" s="18" t="s">
        <v>27</v>
      </c>
      <c r="E17" s="25" t="s">
        <v>24</v>
      </c>
      <c r="F17" s="26">
        <v>10</v>
      </c>
      <c r="G17" s="27">
        <v>26.5</v>
      </c>
      <c r="H17" s="28">
        <f>G17*F17</f>
        <v>265</v>
      </c>
      <c r="I17" s="28"/>
    </row>
    <row r="18" spans="1:9" ht="30" x14ac:dyDescent="0.25">
      <c r="A18" s="22" t="s">
        <v>122</v>
      </c>
      <c r="B18" s="23" t="s">
        <v>28</v>
      </c>
      <c r="C18" s="24" t="s">
        <v>29</v>
      </c>
      <c r="D18" s="18" t="s">
        <v>30</v>
      </c>
      <c r="E18" s="25" t="s">
        <v>24</v>
      </c>
      <c r="F18" s="26">
        <v>1700</v>
      </c>
      <c r="G18" s="27">
        <v>8.9499999999999993</v>
      </c>
      <c r="H18" s="28">
        <f>ROUND(F18*G18,2)</f>
        <v>15215</v>
      </c>
      <c r="I18" s="29"/>
    </row>
    <row r="19" spans="1:9" ht="18" x14ac:dyDescent="0.25">
      <c r="A19" s="22" t="s">
        <v>123</v>
      </c>
      <c r="B19" s="23" t="s">
        <v>31</v>
      </c>
      <c r="C19" s="24" t="s">
        <v>32</v>
      </c>
      <c r="D19" s="18" t="s">
        <v>33</v>
      </c>
      <c r="E19" s="25" t="s">
        <v>24</v>
      </c>
      <c r="F19" s="26">
        <v>1700</v>
      </c>
      <c r="G19" s="27">
        <v>1.05</v>
      </c>
      <c r="H19" s="28">
        <f>ROUND(F19*G19,2)</f>
        <v>1785</v>
      </c>
      <c r="I19" s="29"/>
    </row>
    <row r="20" spans="1:9" ht="30" x14ac:dyDescent="0.25">
      <c r="A20" s="22" t="s">
        <v>124</v>
      </c>
      <c r="B20" s="23" t="s">
        <v>34</v>
      </c>
      <c r="C20" s="24" t="s">
        <v>35</v>
      </c>
      <c r="D20" s="18" t="s">
        <v>36</v>
      </c>
      <c r="E20" s="25" t="s">
        <v>37</v>
      </c>
      <c r="F20" s="26">
        <v>5</v>
      </c>
      <c r="G20" s="27">
        <v>350</v>
      </c>
      <c r="H20" s="28">
        <f t="shared" ref="H20:H31" si="0">ROUND(F20*G20,2)</f>
        <v>1750</v>
      </c>
      <c r="I20" s="28"/>
    </row>
    <row r="21" spans="1:9" x14ac:dyDescent="0.25">
      <c r="A21" s="22" t="s">
        <v>125</v>
      </c>
      <c r="B21" s="23" t="s">
        <v>38</v>
      </c>
      <c r="C21" s="24" t="s">
        <v>39</v>
      </c>
      <c r="D21" s="18"/>
      <c r="E21" s="25" t="s">
        <v>37</v>
      </c>
      <c r="F21" s="26">
        <v>5</v>
      </c>
      <c r="G21" s="27">
        <v>250</v>
      </c>
      <c r="H21" s="28">
        <f>F21*G21</f>
        <v>1250</v>
      </c>
      <c r="I21" s="28"/>
    </row>
    <row r="22" spans="1:9" ht="30" x14ac:dyDescent="0.25">
      <c r="A22" s="22" t="s">
        <v>126</v>
      </c>
      <c r="B22" s="30" t="s">
        <v>40</v>
      </c>
      <c r="C22" s="31" t="s">
        <v>41</v>
      </c>
      <c r="D22" s="32" t="s">
        <v>42</v>
      </c>
      <c r="E22" s="33" t="s">
        <v>43</v>
      </c>
      <c r="F22" s="34">
        <v>180</v>
      </c>
      <c r="G22" s="35">
        <v>15</v>
      </c>
      <c r="H22" s="36">
        <v>2700</v>
      </c>
      <c r="I22" s="37"/>
    </row>
    <row r="23" spans="1:9" x14ac:dyDescent="0.25">
      <c r="A23" s="38"/>
      <c r="B23" s="30"/>
      <c r="C23" s="31"/>
      <c r="D23" s="32"/>
      <c r="E23" s="33"/>
      <c r="F23" s="34"/>
      <c r="G23" s="35"/>
      <c r="H23" s="108"/>
      <c r="I23" s="39">
        <f>SUM(H16:H22)</f>
        <v>31441</v>
      </c>
    </row>
    <row r="24" spans="1:9" ht="28.5" x14ac:dyDescent="0.25">
      <c r="A24" s="22"/>
      <c r="B24" s="23"/>
      <c r="C24" s="12" t="s">
        <v>44</v>
      </c>
      <c r="D24" s="18"/>
      <c r="E24" s="25"/>
      <c r="F24" s="26"/>
      <c r="G24" s="27"/>
      <c r="H24" s="40"/>
      <c r="I24" s="29"/>
    </row>
    <row r="25" spans="1:9" ht="30" x14ac:dyDescent="0.25">
      <c r="A25" s="22" t="s">
        <v>127</v>
      </c>
      <c r="B25" s="23" t="s">
        <v>45</v>
      </c>
      <c r="C25" s="24" t="s">
        <v>46</v>
      </c>
      <c r="D25" s="18" t="s">
        <v>47</v>
      </c>
      <c r="E25" s="25" t="s">
        <v>24</v>
      </c>
      <c r="F25" s="26">
        <v>972</v>
      </c>
      <c r="G25" s="27">
        <v>5</v>
      </c>
      <c r="H25" s="28">
        <f>G25*F25</f>
        <v>4860</v>
      </c>
      <c r="I25" s="29"/>
    </row>
    <row r="26" spans="1:9" ht="18" x14ac:dyDescent="0.25">
      <c r="A26" s="22" t="s">
        <v>128</v>
      </c>
      <c r="B26" s="23" t="s">
        <v>48</v>
      </c>
      <c r="C26" s="24" t="s">
        <v>49</v>
      </c>
      <c r="D26" s="18" t="s">
        <v>50</v>
      </c>
      <c r="E26" s="25" t="s">
        <v>24</v>
      </c>
      <c r="F26" s="26">
        <v>1659</v>
      </c>
      <c r="G26" s="27">
        <v>100</v>
      </c>
      <c r="H26" s="28">
        <f t="shared" si="0"/>
        <v>165900</v>
      </c>
      <c r="I26" s="29"/>
    </row>
    <row r="27" spans="1:9" ht="18" x14ac:dyDescent="0.25">
      <c r="A27" s="22" t="s">
        <v>129</v>
      </c>
      <c r="B27" s="23" t="s">
        <v>51</v>
      </c>
      <c r="C27" s="24" t="s">
        <v>52</v>
      </c>
      <c r="D27" s="18" t="s">
        <v>53</v>
      </c>
      <c r="E27" s="25" t="s">
        <v>24</v>
      </c>
      <c r="F27" s="26">
        <v>154</v>
      </c>
      <c r="G27" s="27">
        <v>104</v>
      </c>
      <c r="H27" s="28">
        <f>G27*F27</f>
        <v>16016</v>
      </c>
      <c r="I27" s="29"/>
    </row>
    <row r="28" spans="1:9" ht="18" x14ac:dyDescent="0.25">
      <c r="A28" s="22" t="s">
        <v>130</v>
      </c>
      <c r="B28" s="23" t="s">
        <v>54</v>
      </c>
      <c r="C28" s="24" t="s">
        <v>55</v>
      </c>
      <c r="D28" s="41" t="s">
        <v>56</v>
      </c>
      <c r="E28" s="25" t="s">
        <v>24</v>
      </c>
      <c r="F28" s="42">
        <v>235</v>
      </c>
      <c r="G28" s="43">
        <v>133</v>
      </c>
      <c r="H28" s="44">
        <f>G28*F28</f>
        <v>31255</v>
      </c>
      <c r="I28" s="45"/>
    </row>
    <row r="29" spans="1:9" ht="18" x14ac:dyDescent="0.25">
      <c r="A29" s="22" t="s">
        <v>131</v>
      </c>
      <c r="B29" s="46" t="s">
        <v>57</v>
      </c>
      <c r="C29" s="47" t="s">
        <v>52</v>
      </c>
      <c r="D29" s="41" t="s">
        <v>53</v>
      </c>
      <c r="E29" s="48" t="s">
        <v>58</v>
      </c>
      <c r="F29" s="42">
        <v>17</v>
      </c>
      <c r="G29" s="43">
        <v>126</v>
      </c>
      <c r="H29" s="44">
        <f>G29*F29</f>
        <v>2142</v>
      </c>
      <c r="I29" s="44"/>
    </row>
    <row r="30" spans="1:9" x14ac:dyDescent="0.25">
      <c r="A30" s="22" t="s">
        <v>132</v>
      </c>
      <c r="B30" s="49" t="s">
        <v>59</v>
      </c>
      <c r="C30" s="50" t="s">
        <v>60</v>
      </c>
      <c r="D30" s="49" t="s">
        <v>61</v>
      </c>
      <c r="E30" s="51" t="s">
        <v>62</v>
      </c>
      <c r="F30" s="52">
        <v>27170</v>
      </c>
      <c r="G30" s="53">
        <v>1.1499999999999999</v>
      </c>
      <c r="H30" s="54">
        <f t="shared" si="0"/>
        <v>31245.5</v>
      </c>
      <c r="I30" s="55"/>
    </row>
    <row r="31" spans="1:9" ht="45" x14ac:dyDescent="0.25">
      <c r="A31" s="22" t="s">
        <v>133</v>
      </c>
      <c r="B31" s="49" t="s">
        <v>63</v>
      </c>
      <c r="C31" s="50" t="s">
        <v>64</v>
      </c>
      <c r="D31" s="49" t="s">
        <v>65</v>
      </c>
      <c r="E31" s="51" t="s">
        <v>62</v>
      </c>
      <c r="F31" s="52">
        <v>14572</v>
      </c>
      <c r="G31" s="53">
        <v>1.1499999999999999</v>
      </c>
      <c r="H31" s="54">
        <f t="shared" si="0"/>
        <v>16757.8</v>
      </c>
      <c r="I31" s="56"/>
    </row>
    <row r="32" spans="1:9" ht="30" x14ac:dyDescent="0.25">
      <c r="A32" s="22" t="s">
        <v>134</v>
      </c>
      <c r="B32" s="57" t="s">
        <v>66</v>
      </c>
      <c r="C32" s="58" t="s">
        <v>67</v>
      </c>
      <c r="D32" s="57" t="s">
        <v>68</v>
      </c>
      <c r="E32" s="59" t="s">
        <v>69</v>
      </c>
      <c r="F32" s="60">
        <v>195</v>
      </c>
      <c r="G32" s="61">
        <v>1.75</v>
      </c>
      <c r="H32" s="62">
        <f>G32*F32</f>
        <v>341.25</v>
      </c>
      <c r="I32" s="63"/>
    </row>
    <row r="33" spans="1:9" ht="45" x14ac:dyDescent="0.25">
      <c r="A33" s="22" t="s">
        <v>135</v>
      </c>
      <c r="B33" s="57" t="s">
        <v>118</v>
      </c>
      <c r="C33" s="58" t="s">
        <v>70</v>
      </c>
      <c r="D33" s="57" t="s">
        <v>68</v>
      </c>
      <c r="E33" s="59" t="s">
        <v>69</v>
      </c>
      <c r="F33" s="60">
        <v>60</v>
      </c>
      <c r="G33" s="61">
        <v>11.5</v>
      </c>
      <c r="H33" s="62">
        <f>G33*F33</f>
        <v>690</v>
      </c>
      <c r="I33" s="63"/>
    </row>
    <row r="34" spans="1:9" ht="30" x14ac:dyDescent="0.25">
      <c r="A34" s="22" t="s">
        <v>136</v>
      </c>
      <c r="B34" s="57" t="s">
        <v>71</v>
      </c>
      <c r="C34" s="58" t="s">
        <v>72</v>
      </c>
      <c r="D34" s="57" t="s">
        <v>73</v>
      </c>
      <c r="E34" s="59" t="s">
        <v>74</v>
      </c>
      <c r="F34" s="60">
        <v>24</v>
      </c>
      <c r="G34" s="61">
        <v>3.8</v>
      </c>
      <c r="H34" s="62">
        <f>G34*F34</f>
        <v>91.199999999999989</v>
      </c>
      <c r="I34" s="63"/>
    </row>
    <row r="35" spans="1:9" ht="30" x14ac:dyDescent="0.25">
      <c r="A35" s="22" t="s">
        <v>137</v>
      </c>
      <c r="B35" s="57" t="s">
        <v>75</v>
      </c>
      <c r="C35" s="58" t="s">
        <v>76</v>
      </c>
      <c r="D35" s="57" t="s">
        <v>73</v>
      </c>
      <c r="E35" s="59" t="s">
        <v>74</v>
      </c>
      <c r="F35" s="60">
        <v>61</v>
      </c>
      <c r="G35" s="61">
        <v>4.4000000000000004</v>
      </c>
      <c r="H35" s="62">
        <f>G35*F35</f>
        <v>268.40000000000003</v>
      </c>
      <c r="I35" s="63"/>
    </row>
    <row r="36" spans="1:9" ht="30" x14ac:dyDescent="0.25">
      <c r="A36" s="22" t="s">
        <v>138</v>
      </c>
      <c r="B36" s="57" t="s">
        <v>77</v>
      </c>
      <c r="C36" s="58" t="s">
        <v>78</v>
      </c>
      <c r="D36" s="57" t="s">
        <v>79</v>
      </c>
      <c r="E36" s="59" t="s">
        <v>62</v>
      </c>
      <c r="F36" s="60">
        <v>1239</v>
      </c>
      <c r="G36" s="61">
        <v>2.6</v>
      </c>
      <c r="H36" s="62">
        <f t="shared" ref="H36:H47" si="1">G36*F36</f>
        <v>3221.4</v>
      </c>
      <c r="I36" s="62"/>
    </row>
    <row r="37" spans="1:9" ht="30" x14ac:dyDescent="0.25">
      <c r="A37" s="22" t="s">
        <v>139</v>
      </c>
      <c r="B37" s="57" t="s">
        <v>80</v>
      </c>
      <c r="C37" s="58" t="s">
        <v>81</v>
      </c>
      <c r="D37" s="57" t="s">
        <v>82</v>
      </c>
      <c r="E37" s="59" t="s">
        <v>69</v>
      </c>
      <c r="F37" s="60">
        <v>1320</v>
      </c>
      <c r="G37" s="61">
        <v>1.65</v>
      </c>
      <c r="H37" s="62">
        <f t="shared" si="1"/>
        <v>2178</v>
      </c>
      <c r="I37" s="63"/>
    </row>
    <row r="38" spans="1:9" x14ac:dyDescent="0.25">
      <c r="A38" s="22" t="s">
        <v>140</v>
      </c>
      <c r="B38" s="57" t="s">
        <v>83</v>
      </c>
      <c r="C38" s="58" t="s">
        <v>84</v>
      </c>
      <c r="D38" s="57" t="s">
        <v>85</v>
      </c>
      <c r="E38" s="59" t="s">
        <v>74</v>
      </c>
      <c r="F38" s="60">
        <v>14</v>
      </c>
      <c r="G38" s="61">
        <v>100</v>
      </c>
      <c r="H38" s="62">
        <f>G38*F38</f>
        <v>1400</v>
      </c>
      <c r="I38" s="62"/>
    </row>
    <row r="39" spans="1:9" x14ac:dyDescent="0.25">
      <c r="A39" s="22" t="s">
        <v>141</v>
      </c>
      <c r="B39" s="57" t="s">
        <v>86</v>
      </c>
      <c r="C39" s="58" t="s">
        <v>87</v>
      </c>
      <c r="D39" s="57" t="s">
        <v>88</v>
      </c>
      <c r="E39" s="59" t="s">
        <v>74</v>
      </c>
      <c r="F39" s="60">
        <v>23</v>
      </c>
      <c r="G39" s="61">
        <v>41.2</v>
      </c>
      <c r="H39" s="62">
        <f>G39*F39</f>
        <v>947.6</v>
      </c>
      <c r="I39" s="62"/>
    </row>
    <row r="40" spans="1:9" x14ac:dyDescent="0.25">
      <c r="A40" s="22" t="s">
        <v>142</v>
      </c>
      <c r="B40" s="57" t="s">
        <v>89</v>
      </c>
      <c r="C40" s="58" t="s">
        <v>90</v>
      </c>
      <c r="D40" s="57" t="s">
        <v>91</v>
      </c>
      <c r="E40" s="59" t="s">
        <v>74</v>
      </c>
      <c r="F40" s="60">
        <v>4</v>
      </c>
      <c r="G40" s="61">
        <v>57</v>
      </c>
      <c r="H40" s="62">
        <f t="shared" si="1"/>
        <v>228</v>
      </c>
      <c r="I40" s="62"/>
    </row>
    <row r="41" spans="1:9" x14ac:dyDescent="0.25">
      <c r="A41" s="22" t="s">
        <v>143</v>
      </c>
      <c r="B41" s="57" t="s">
        <v>92</v>
      </c>
      <c r="C41" s="58" t="s">
        <v>93</v>
      </c>
      <c r="D41" s="57" t="s">
        <v>91</v>
      </c>
      <c r="E41" s="59" t="s">
        <v>74</v>
      </c>
      <c r="F41" s="60">
        <v>55</v>
      </c>
      <c r="G41" s="61">
        <v>72</v>
      </c>
      <c r="H41" s="62">
        <f t="shared" si="1"/>
        <v>3960</v>
      </c>
      <c r="I41" s="62"/>
    </row>
    <row r="42" spans="1:9" x14ac:dyDescent="0.25">
      <c r="A42" s="22" t="s">
        <v>144</v>
      </c>
      <c r="B42" s="57" t="s">
        <v>94</v>
      </c>
      <c r="C42" s="58" t="s">
        <v>95</v>
      </c>
      <c r="D42" s="57" t="s">
        <v>96</v>
      </c>
      <c r="E42" s="59" t="s">
        <v>74</v>
      </c>
      <c r="F42" s="60">
        <v>10</v>
      </c>
      <c r="G42" s="61">
        <v>3.9</v>
      </c>
      <c r="H42" s="62">
        <f t="shared" si="1"/>
        <v>39</v>
      </c>
      <c r="I42" s="62"/>
    </row>
    <row r="43" spans="1:9" ht="45" x14ac:dyDescent="0.25">
      <c r="A43" s="22" t="s">
        <v>145</v>
      </c>
      <c r="B43" s="57" t="s">
        <v>119</v>
      </c>
      <c r="C43" s="58" t="s">
        <v>97</v>
      </c>
      <c r="D43" s="57" t="s">
        <v>85</v>
      </c>
      <c r="E43" s="59" t="s">
        <v>74</v>
      </c>
      <c r="F43" s="60">
        <v>55</v>
      </c>
      <c r="G43" s="61">
        <v>18.5</v>
      </c>
      <c r="H43" s="62">
        <f>G43*F43</f>
        <v>1017.5</v>
      </c>
      <c r="I43" s="63"/>
    </row>
    <row r="44" spans="1:9" x14ac:dyDescent="0.25">
      <c r="A44" s="22"/>
      <c r="B44" s="57"/>
      <c r="C44" s="58"/>
      <c r="D44" s="57"/>
      <c r="E44" s="59"/>
      <c r="F44" s="60"/>
      <c r="G44" s="61"/>
      <c r="I44" s="64">
        <f>SUM(H25:H43)</f>
        <v>282558.65000000002</v>
      </c>
    </row>
    <row r="45" spans="1:9" x14ac:dyDescent="0.25">
      <c r="A45" s="57"/>
      <c r="B45" s="57"/>
      <c r="C45" s="65" t="s">
        <v>98</v>
      </c>
      <c r="D45" s="57"/>
      <c r="E45" s="59"/>
      <c r="F45" s="60"/>
      <c r="G45" s="61"/>
      <c r="H45" s="62"/>
      <c r="I45" s="62"/>
    </row>
    <row r="46" spans="1:9" ht="18" x14ac:dyDescent="0.25">
      <c r="A46" s="57" t="s">
        <v>146</v>
      </c>
      <c r="B46" s="57" t="s">
        <v>99</v>
      </c>
      <c r="C46" s="58" t="s">
        <v>100</v>
      </c>
      <c r="D46" s="57" t="s">
        <v>101</v>
      </c>
      <c r="E46" s="59" t="s">
        <v>24</v>
      </c>
      <c r="F46" s="60">
        <v>268</v>
      </c>
      <c r="G46" s="61">
        <v>21.5</v>
      </c>
      <c r="H46" s="62">
        <f t="shared" ref="H46" si="2">G46*F46</f>
        <v>5762</v>
      </c>
      <c r="I46" s="63"/>
    </row>
    <row r="47" spans="1:9" ht="18" x14ac:dyDescent="0.25">
      <c r="A47" s="57" t="s">
        <v>147</v>
      </c>
      <c r="B47" s="57" t="s">
        <v>102</v>
      </c>
      <c r="C47" s="58" t="s">
        <v>103</v>
      </c>
      <c r="D47" s="57" t="s">
        <v>104</v>
      </c>
      <c r="E47" s="59" t="s">
        <v>24</v>
      </c>
      <c r="F47" s="60">
        <v>119</v>
      </c>
      <c r="G47" s="61">
        <v>21.5</v>
      </c>
      <c r="H47" s="62">
        <f t="shared" si="1"/>
        <v>2558.5</v>
      </c>
      <c r="I47" s="63"/>
    </row>
    <row r="48" spans="1:9" x14ac:dyDescent="0.25">
      <c r="A48" s="57"/>
      <c r="B48" s="57"/>
      <c r="C48" s="58"/>
      <c r="D48" s="57"/>
      <c r="E48" s="59"/>
      <c r="F48" s="60"/>
      <c r="G48" s="61"/>
      <c r="I48" s="64">
        <f>SUM(H46:H47)</f>
        <v>8320.5</v>
      </c>
    </row>
    <row r="49" spans="1:13" x14ac:dyDescent="0.25">
      <c r="A49" s="66"/>
      <c r="B49" s="57"/>
      <c r="C49" s="58"/>
      <c r="D49" s="57"/>
      <c r="E49" s="59"/>
      <c r="F49" s="60"/>
      <c r="G49" s="61"/>
      <c r="H49" s="67"/>
      <c r="I49" s="63"/>
    </row>
    <row r="50" spans="1:13" x14ac:dyDescent="0.25">
      <c r="A50" s="49"/>
      <c r="B50" s="68"/>
      <c r="C50" s="69"/>
      <c r="D50" s="70"/>
      <c r="E50" s="71"/>
      <c r="F50" s="72"/>
      <c r="G50" s="73"/>
      <c r="H50" s="74"/>
      <c r="I50" s="74"/>
    </row>
    <row r="51" spans="1:13" x14ac:dyDescent="0.25">
      <c r="A51" s="75" t="s">
        <v>105</v>
      </c>
      <c r="B51" s="76"/>
      <c r="C51" s="77"/>
      <c r="D51" s="77"/>
      <c r="E51" s="78"/>
      <c r="F51" s="79"/>
      <c r="G51" s="78"/>
      <c r="H51" s="80"/>
      <c r="I51" s="81">
        <f>I48+I44+I23</f>
        <v>322320.15000000002</v>
      </c>
    </row>
    <row r="52" spans="1:13" x14ac:dyDescent="0.25">
      <c r="A52" s="82" t="s">
        <v>106</v>
      </c>
      <c r="B52" s="83"/>
      <c r="C52" s="84"/>
      <c r="D52" s="54"/>
      <c r="E52" s="85"/>
      <c r="F52" s="54"/>
      <c r="G52" s="86"/>
      <c r="H52" s="87"/>
      <c r="I52" s="87">
        <f>I51*0.18</f>
        <v>58017.627</v>
      </c>
    </row>
    <row r="53" spans="1:13" x14ac:dyDescent="0.25">
      <c r="A53" s="88" t="s">
        <v>107</v>
      </c>
      <c r="B53" s="89"/>
      <c r="C53" s="84"/>
      <c r="D53" s="84"/>
      <c r="E53" s="84"/>
      <c r="F53" s="54"/>
      <c r="G53" s="86"/>
      <c r="H53" s="90"/>
      <c r="I53" s="81">
        <f>SUM(I51:I52)</f>
        <v>380337.777</v>
      </c>
    </row>
    <row r="54" spans="1:13" ht="15.75" thickBot="1" x14ac:dyDescent="0.3">
      <c r="A54" s="82" t="s">
        <v>108</v>
      </c>
      <c r="B54" s="83"/>
      <c r="C54" s="84"/>
      <c r="D54" s="84"/>
      <c r="E54" s="84"/>
      <c r="F54" s="54"/>
      <c r="G54" s="86"/>
      <c r="H54" s="87"/>
      <c r="I54" s="91">
        <f>I53*0.15</f>
        <v>57050.666550000002</v>
      </c>
    </row>
    <row r="55" spans="1:13" ht="15.75" thickTop="1" x14ac:dyDescent="0.25">
      <c r="A55" s="88" t="s">
        <v>109</v>
      </c>
      <c r="B55" s="89"/>
      <c r="C55" s="82"/>
      <c r="D55" s="82"/>
      <c r="E55" s="84"/>
      <c r="F55" s="54"/>
      <c r="G55" s="86"/>
      <c r="H55" s="90"/>
      <c r="I55" s="92">
        <f>SUM(I53:I54)</f>
        <v>437388.44355000003</v>
      </c>
    </row>
    <row r="56" spans="1:13" ht="15.75" thickBot="1" x14ac:dyDescent="0.3">
      <c r="A56" s="82" t="s">
        <v>110</v>
      </c>
      <c r="B56" s="83"/>
      <c r="C56" s="93"/>
      <c r="D56" s="82"/>
      <c r="E56" s="84"/>
      <c r="F56" s="93"/>
      <c r="G56" s="86"/>
      <c r="H56" s="94"/>
      <c r="I56" s="91">
        <f>I57-I55</f>
        <v>563.16935322579229</v>
      </c>
    </row>
    <row r="57" spans="1:13" ht="15.75" thickTop="1" x14ac:dyDescent="0.25">
      <c r="A57" s="88" t="s">
        <v>111</v>
      </c>
      <c r="B57" s="89"/>
      <c r="C57" s="93"/>
      <c r="D57" s="93"/>
      <c r="E57" s="84"/>
      <c r="F57" s="93"/>
      <c r="G57" s="86"/>
      <c r="H57" s="90"/>
      <c r="I57" s="92">
        <f>I59/1.24</f>
        <v>437951.61290322582</v>
      </c>
    </row>
    <row r="58" spans="1:13" ht="15.75" thickBot="1" x14ac:dyDescent="0.3">
      <c r="A58" s="82" t="s">
        <v>148</v>
      </c>
      <c r="B58" s="83"/>
      <c r="C58" s="93"/>
      <c r="D58" s="93"/>
      <c r="E58" s="84"/>
      <c r="F58" s="87"/>
      <c r="G58" s="86"/>
      <c r="H58" s="87"/>
      <c r="I58" s="91">
        <f>I57*0.24</f>
        <v>105108.3870967742</v>
      </c>
    </row>
    <row r="59" spans="1:13" ht="15.75" thickTop="1" x14ac:dyDescent="0.25">
      <c r="A59" s="88" t="s">
        <v>112</v>
      </c>
      <c r="B59" s="89"/>
      <c r="C59" s="93"/>
      <c r="D59" s="93"/>
      <c r="E59" s="84"/>
      <c r="F59" s="87"/>
      <c r="G59" s="86"/>
      <c r="H59" s="90"/>
      <c r="I59" s="92">
        <v>543060</v>
      </c>
    </row>
    <row r="60" spans="1:13" x14ac:dyDescent="0.25">
      <c r="A60" s="95"/>
      <c r="B60" s="96"/>
      <c r="C60" s="96"/>
      <c r="D60" s="96"/>
      <c r="E60" s="96"/>
      <c r="F60" s="96"/>
      <c r="G60" s="96"/>
      <c r="H60" s="96"/>
      <c r="I60" s="96"/>
    </row>
    <row r="61" spans="1:13" x14ac:dyDescent="0.25">
      <c r="A61" s="95"/>
      <c r="F61" s="109" t="s">
        <v>113</v>
      </c>
      <c r="G61" s="109"/>
      <c r="H61" s="109"/>
    </row>
    <row r="62" spans="1:13" x14ac:dyDescent="0.25">
      <c r="C62" s="99" t="s">
        <v>151</v>
      </c>
      <c r="F62" s="109" t="s">
        <v>150</v>
      </c>
      <c r="G62" s="109"/>
      <c r="H62" s="109"/>
      <c r="J62" s="96"/>
      <c r="K62" s="96"/>
      <c r="L62" s="96"/>
      <c r="M62" s="96"/>
    </row>
    <row r="63" spans="1:13" x14ac:dyDescent="0.25">
      <c r="C63" s="98" t="s">
        <v>114</v>
      </c>
      <c r="F63" s="112" t="s">
        <v>115</v>
      </c>
      <c r="G63" s="112"/>
      <c r="H63" s="112"/>
      <c r="K63" s="99"/>
      <c r="L63" s="99"/>
      <c r="M63" s="100"/>
    </row>
    <row r="64" spans="1:13" x14ac:dyDescent="0.25">
      <c r="C64" s="101"/>
      <c r="F64" s="102"/>
      <c r="G64" s="103"/>
      <c r="H64" s="96"/>
      <c r="L64" s="99"/>
      <c r="M64" s="100"/>
    </row>
    <row r="65" spans="3:13" x14ac:dyDescent="0.25">
      <c r="C65" s="96"/>
      <c r="F65" s="102"/>
      <c r="G65" s="97"/>
      <c r="H65" s="97"/>
      <c r="K65" s="101"/>
      <c r="L65" s="99"/>
      <c r="M65" s="100"/>
    </row>
    <row r="66" spans="3:13" x14ac:dyDescent="0.25">
      <c r="C66" s="107" t="s">
        <v>152</v>
      </c>
      <c r="F66" s="109" t="s">
        <v>116</v>
      </c>
      <c r="G66" s="109"/>
      <c r="H66" s="109"/>
      <c r="K66" s="99"/>
      <c r="L66" s="99"/>
      <c r="M66" s="100"/>
    </row>
    <row r="67" spans="3:13" x14ac:dyDescent="0.25">
      <c r="C67" s="107" t="s">
        <v>153</v>
      </c>
      <c r="F67" s="109" t="s">
        <v>117</v>
      </c>
      <c r="G67" s="109"/>
      <c r="H67" s="109"/>
      <c r="K67" s="105"/>
      <c r="L67" s="96"/>
      <c r="M67" s="96"/>
    </row>
    <row r="68" spans="3:13" x14ac:dyDescent="0.25">
      <c r="C68" s="131"/>
      <c r="K68" s="105"/>
      <c r="L68" s="96"/>
      <c r="M68" s="96"/>
    </row>
    <row r="69" spans="3:13" x14ac:dyDescent="0.25">
      <c r="C69" s="131"/>
    </row>
  </sheetData>
  <mergeCells count="22">
    <mergeCell ref="F67:H67"/>
    <mergeCell ref="F61:H61"/>
    <mergeCell ref="F62:H62"/>
    <mergeCell ref="F63:H63"/>
    <mergeCell ref="F66:H66"/>
    <mergeCell ref="A5:C5"/>
    <mergeCell ref="D5:E5"/>
    <mergeCell ref="F5:I5"/>
    <mergeCell ref="A6:C6"/>
    <mergeCell ref="D6:E6"/>
    <mergeCell ref="F6:I6"/>
    <mergeCell ref="A7:C7"/>
    <mergeCell ref="D7:E7"/>
    <mergeCell ref="F7:I9"/>
    <mergeCell ref="A11:I11"/>
    <mergeCell ref="A12:A13"/>
    <mergeCell ref="B12:B13"/>
    <mergeCell ref="C12:C13"/>
    <mergeCell ref="E12:E13"/>
    <mergeCell ref="F12:F13"/>
    <mergeCell ref="G12:G13"/>
    <mergeCell ref="H12:I12"/>
  </mergeCells>
  <pageMargins left="0.17708333333333334" right="0.15625" top="0.74803149606299213" bottom="0.74803149606299213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238125</xdr:colOff>
                <xdr:row>0</xdr:row>
                <xdr:rowOff>9525</xdr:rowOff>
              </from>
              <to>
                <xdr:col>2</xdr:col>
                <xdr:colOff>0</xdr:colOff>
                <xdr:row>3</xdr:row>
                <xdr:rowOff>123825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F.Kalogeropoulou</dc:creator>
  <cp:lastModifiedBy>M.Pipila</cp:lastModifiedBy>
  <cp:lastPrinted>2016-07-19T13:44:46Z</cp:lastPrinted>
  <dcterms:created xsi:type="dcterms:W3CDTF">2016-04-14T06:52:29Z</dcterms:created>
  <dcterms:modified xsi:type="dcterms:W3CDTF">2017-03-21T13:22:36Z</dcterms:modified>
</cp:coreProperties>
</file>