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/>
  </bookViews>
  <sheets>
    <sheet name="Φύλλο1" sheetId="1" r:id="rId1"/>
    <sheet name="Φύλλο2" sheetId="2" r:id="rId2"/>
    <sheet name="Φύλλο3" sheetId="3" r:id="rId3"/>
  </sheets>
  <definedNames>
    <definedName name="_xlnm.Print_Titles" localSheetId="0">Φύλλο1!$11:$11</definedName>
  </definedNames>
  <calcPr calcId="124519"/>
</workbook>
</file>

<file path=xl/calcChain.xml><?xml version="1.0" encoding="utf-8"?>
<calcChain xmlns="http://schemas.openxmlformats.org/spreadsheetml/2006/main">
  <c r="G12" i="1"/>
  <c r="G35"/>
  <c r="G34"/>
  <c r="G33"/>
  <c r="G32"/>
  <c r="G25"/>
  <c r="G22"/>
  <c r="G27"/>
  <c r="G36" l="1"/>
  <c r="G16"/>
  <c r="G14"/>
  <c r="G21"/>
  <c r="G24" l="1"/>
  <c r="G20" l="1"/>
  <c r="G18"/>
  <c r="G17"/>
  <c r="G29"/>
  <c r="G28"/>
  <c r="G26"/>
  <c r="G15" l="1"/>
  <c r="G19"/>
  <c r="G23"/>
  <c r="G13"/>
  <c r="G30" l="1"/>
  <c r="G38" s="1"/>
  <c r="G39"/>
  <c r="G40" l="1"/>
  <c r="G41" l="1"/>
  <c r="G42" s="1"/>
  <c r="G44" s="1"/>
  <c r="G45" l="1"/>
  <c r="G46" s="1"/>
</calcChain>
</file>

<file path=xl/sharedStrings.xml><?xml version="1.0" encoding="utf-8"?>
<sst xmlns="http://schemas.openxmlformats.org/spreadsheetml/2006/main" count="101" uniqueCount="83">
  <si>
    <t>Α/Α</t>
  </si>
  <si>
    <t>Είδος εργασίας</t>
  </si>
  <si>
    <t>α/α Τιμολογίου</t>
  </si>
  <si>
    <t>Μονάδα</t>
  </si>
  <si>
    <t>Ποσότητα</t>
  </si>
  <si>
    <t>ΕΛΛΗΝΙΚΗ ΔΗΜΟΚΡΑΤΙΑ</t>
  </si>
  <si>
    <t>ΝΟΜΟΣ ΗΛΕΙΑΣ</t>
  </si>
  <si>
    <t>ΔΗΜΟΣ ΗΛΙΔΑΣ</t>
  </si>
  <si>
    <t>Δαπάνη</t>
  </si>
  <si>
    <t>ΣΥΝΟΛΟ ΟΜΑΔΑΣ Α:</t>
  </si>
  <si>
    <t>ΣΥΝΟΛΟ ΟΜΑΔΑΣ Β:</t>
  </si>
  <si>
    <t>ΣΥΝΟΛΟ</t>
  </si>
  <si>
    <t>ΓΕΝΙΚΟ ΣΥΝΟΛΟ</t>
  </si>
  <si>
    <t>Γ.Ε. &amp; Ο.Ε. 18%</t>
  </si>
  <si>
    <t>Απρόβλεπτα - απολογιστικά 15%</t>
  </si>
  <si>
    <t>ΦΠΑ 24%</t>
  </si>
  <si>
    <t xml:space="preserve">Αμαλιάδα </t>
  </si>
  <si>
    <t>Ο συντάξας</t>
  </si>
  <si>
    <t>ΠΡΟΫΠΟΛΟΓΙΣΜΟΣ ΜΕΛΕΤΗΣ</t>
  </si>
  <si>
    <t>Δ/ΝΣΗ ΤΕΧΝΙΚΩΝ ΥΠΗΡΕΣΙΩΝ</t>
  </si>
  <si>
    <t>m3</t>
  </si>
  <si>
    <t>Σκυρόδεμα C12/15</t>
  </si>
  <si>
    <t xml:space="preserve">Χαλύβδινο δομικό πλέγμα </t>
  </si>
  <si>
    <t>Β-30.3</t>
  </si>
  <si>
    <t>kgr</t>
  </si>
  <si>
    <t>Εργασία διαμορφωτή γαιών</t>
  </si>
  <si>
    <t>ημερ.</t>
  </si>
  <si>
    <t>Β-1</t>
  </si>
  <si>
    <t>Τσιμεντοσωλήνες Φ 500mm</t>
  </si>
  <si>
    <t>12.01.01.04</t>
  </si>
  <si>
    <t>Β-29.2.2 Ν</t>
  </si>
  <si>
    <t>Ν- 1</t>
  </si>
  <si>
    <t>Β-29.3.2</t>
  </si>
  <si>
    <t>Τσιμεντόπλακες</t>
  </si>
  <si>
    <t>μ.μ</t>
  </si>
  <si>
    <t>m2</t>
  </si>
  <si>
    <t>Πλάκες όδευσης τυφλών</t>
  </si>
  <si>
    <t>Σωλήνες διέλευσης καλωδίων</t>
  </si>
  <si>
    <t>Β-81Ν</t>
  </si>
  <si>
    <t>ΑΤΗΕ 60.20.40.14</t>
  </si>
  <si>
    <t>B-29.3.4</t>
  </si>
  <si>
    <t>Χυτοσιδηρά καλύμματα</t>
  </si>
  <si>
    <t>Β-48</t>
  </si>
  <si>
    <t>Τσιμεντοσωλήνες Φ 800mm</t>
  </si>
  <si>
    <t>12.01.01.06</t>
  </si>
  <si>
    <t>Εκσκαφή θεμελίων τεχνικών έργων</t>
  </si>
  <si>
    <t xml:space="preserve">ΑΝΑΘΕΩΡΗΣΗ </t>
  </si>
  <si>
    <t>Β-29.3.1</t>
  </si>
  <si>
    <t>Β-51</t>
  </si>
  <si>
    <t>Κατασκευή ρείθρων, τραπεζοειδών τάφρων, στρώσεων προστασίας στεγάνωσης γεφυρών κλπ με σκυρόδεμα C16/20</t>
  </si>
  <si>
    <t>Κατασκευή τοίχων, πεζοδρομίων γεφυρών, επένδυσης πασσαλοστοιχιών κ.λ.π. από σκυρόδεμα C16/20</t>
  </si>
  <si>
    <t xml:space="preserve">Μικροκατασκευές (φρεάτια, ορθογωνικές τάφροι κλπ) με σκυρόδεμα C16/20  </t>
  </si>
  <si>
    <t>Επιχώματα κάτω από τα πεζοδρόμια</t>
  </si>
  <si>
    <t>Πρόχυτα κράσπεδα από σκυρόδεμα</t>
  </si>
  <si>
    <t>μ</t>
  </si>
  <si>
    <t>Β-4.1</t>
  </si>
  <si>
    <t>μ.</t>
  </si>
  <si>
    <t xml:space="preserve"> Πλακόστρωσεις με Βοτσαλόπλακες</t>
  </si>
  <si>
    <t>73.16.02Ν</t>
  </si>
  <si>
    <t>Β-81Ν1</t>
  </si>
  <si>
    <t>Tιμη μοναδας</t>
  </si>
  <si>
    <t xml:space="preserve">   Ιωάννης  Νικάκης</t>
  </si>
  <si>
    <t>Πολιτικός  Μηχανικός</t>
  </si>
  <si>
    <t>Διονύσιος Μπούτσικας</t>
  </si>
  <si>
    <r>
      <t>ΕΡΓΟ  :</t>
    </r>
    <r>
      <rPr>
        <b/>
        <sz val="11"/>
        <color theme="1"/>
        <rFont val="Arial"/>
        <family val="2"/>
        <charset val="161"/>
      </rPr>
      <t xml:space="preserve"> " Οδοποιία Δ.Ε. Πηνείας 2023"</t>
    </r>
  </si>
  <si>
    <t>Τσιμεντοσωλήνες Φ1000mm</t>
  </si>
  <si>
    <t>12.01.01.07</t>
  </si>
  <si>
    <t>Τσιμεντοσωλήνες Φ400mm</t>
  </si>
  <si>
    <t>12.01.01.03</t>
  </si>
  <si>
    <t>Υπόβαση</t>
  </si>
  <si>
    <t>Γ-1.1</t>
  </si>
  <si>
    <t>Βάση</t>
  </si>
  <si>
    <t>Γ-2.1</t>
  </si>
  <si>
    <t>Ασφαλτική προεπάλειψη</t>
  </si>
  <si>
    <t>Δ-3</t>
  </si>
  <si>
    <t>Ασφαλτική στρώση κυκλοφορίας</t>
  </si>
  <si>
    <t>Δ-8.1</t>
  </si>
  <si>
    <t>ΟΜΑΔΑ Α: ΣΚΥΡΟΔΕΜΑΤΑ - ΤΕΧΝΙΚΑ ΕΡΓΑ - ΕΠΙΣΤΡΩΣΕΙΣ</t>
  </si>
  <si>
    <t>ΟΜΑΔΑ  Β: ΟΔΟΣΤΡΩΣΙΑ - ΑΣΦΑΛΤΙΚΑ</t>
  </si>
  <si>
    <t xml:space="preserve">Ο Αναπληρωτής </t>
  </si>
  <si>
    <t>Προϊστάμενος Δ/νσης</t>
  </si>
  <si>
    <r>
      <t xml:space="preserve">Αρ.Μελ:        </t>
    </r>
    <r>
      <rPr>
        <b/>
        <sz val="11"/>
        <rFont val="Arial"/>
        <family val="2"/>
        <charset val="161"/>
      </rPr>
      <t xml:space="preserve"> 9/ 2023</t>
    </r>
  </si>
  <si>
    <t>(ανασυνταγμένη μελέτη)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</si>
</sst>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8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b/>
      <sz val="11"/>
      <color theme="1"/>
      <name val="Arial"/>
      <family val="2"/>
      <charset val="161"/>
    </font>
    <font>
      <b/>
      <u/>
      <sz val="11"/>
      <color theme="1"/>
      <name val="Arial"/>
      <family val="2"/>
      <charset val="161"/>
    </font>
    <font>
      <sz val="9"/>
      <name val="Times New Roman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Border="1" applyAlignment="1">
      <alignment horizontal="right" vertical="center"/>
    </xf>
    <xf numFmtId="43" fontId="3" fillId="0" borderId="1" xfId="1" applyFont="1" applyBorder="1"/>
    <xf numFmtId="43" fontId="2" fillId="0" borderId="1" xfId="1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2" fillId="0" borderId="1" xfId="0" applyFont="1" applyFill="1" applyBorder="1" applyAlignment="1"/>
    <xf numFmtId="4" fontId="2" fillId="0" borderId="1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/>
    <xf numFmtId="0" fontId="7" fillId="0" borderId="1" xfId="2" applyNumberFormat="1" applyFont="1" applyFill="1" applyBorder="1" applyAlignment="1">
      <alignment horizontal="left" wrapText="1"/>
    </xf>
    <xf numFmtId="4" fontId="7" fillId="0" borderId="4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/>
    <xf numFmtId="0" fontId="6" fillId="0" borderId="2" xfId="0" applyFont="1" applyBorder="1"/>
    <xf numFmtId="0" fontId="7" fillId="0" borderId="3" xfId="0" applyFont="1" applyBorder="1" applyAlignment="1"/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0" fontId="6" fillId="0" borderId="3" xfId="0" applyFont="1" applyBorder="1" applyAlignment="1"/>
    <xf numFmtId="0" fontId="6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43" fontId="2" fillId="0" borderId="1" xfId="1" applyFont="1" applyFill="1" applyBorder="1"/>
    <xf numFmtId="0" fontId="6" fillId="0" borderId="1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/>
    </xf>
    <xf numFmtId="0" fontId="6" fillId="0" borderId="2" xfId="0" applyFont="1" applyFill="1" applyBorder="1"/>
    <xf numFmtId="0" fontId="7" fillId="0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0" fillId="0" borderId="3" xfId="0" applyFont="1" applyBorder="1"/>
    <xf numFmtId="0" fontId="0" fillId="0" borderId="4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Normal_NEOPRoMEL" xfId="2"/>
    <cellStyle name="Κανονικό" xfId="0" builtinId="0"/>
    <cellStyle name="Κόμμα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K15" sqref="K14:K15"/>
    </sheetView>
  </sheetViews>
  <sheetFormatPr defaultColWidth="9.140625" defaultRowHeight="14.25"/>
  <cols>
    <col min="1" max="1" width="4.140625" style="1" customWidth="1"/>
    <col min="2" max="2" width="39.42578125" style="14" customWidth="1"/>
    <col min="3" max="3" width="12.42578125" style="1" customWidth="1"/>
    <col min="4" max="4" width="6.28515625" style="14" customWidth="1"/>
    <col min="5" max="5" width="10.28515625" style="14" customWidth="1"/>
    <col min="6" max="6" width="9.85546875" style="14" customWidth="1"/>
    <col min="7" max="7" width="14.5703125" style="1" customWidth="1"/>
    <col min="8" max="16384" width="9.140625" style="1"/>
  </cols>
  <sheetData>
    <row r="1" spans="1:7" ht="48.6" customHeight="1"/>
    <row r="2" spans="1:7" ht="18.600000000000001" customHeight="1">
      <c r="A2" s="58" t="s">
        <v>5</v>
      </c>
      <c r="B2" s="58"/>
      <c r="D2" s="14" t="s">
        <v>64</v>
      </c>
      <c r="F2" s="17"/>
      <c r="G2" s="12"/>
    </row>
    <row r="3" spans="1:7" ht="18.600000000000001" customHeight="1">
      <c r="A3" s="58" t="s">
        <v>6</v>
      </c>
      <c r="B3" s="58"/>
      <c r="E3" s="65" t="s">
        <v>82</v>
      </c>
      <c r="F3" s="65"/>
      <c r="G3" s="65"/>
    </row>
    <row r="4" spans="1:7" ht="18.600000000000001" customHeight="1">
      <c r="A4" s="58" t="s">
        <v>7</v>
      </c>
      <c r="B4" s="58"/>
      <c r="D4" s="33" t="s">
        <v>81</v>
      </c>
      <c r="F4" s="33"/>
      <c r="G4" s="33"/>
    </row>
    <row r="5" spans="1:7" ht="18.600000000000001" customHeight="1">
      <c r="A5" s="58" t="s">
        <v>19</v>
      </c>
      <c r="B5" s="58"/>
    </row>
    <row r="6" spans="1:7" ht="15">
      <c r="A6" s="13"/>
      <c r="B6" s="13"/>
    </row>
    <row r="7" spans="1:7" ht="25.15" customHeight="1">
      <c r="A7" s="13"/>
      <c r="B7" s="13"/>
    </row>
    <row r="8" spans="1:7" ht="15">
      <c r="B8" s="59" t="s">
        <v>18</v>
      </c>
      <c r="C8" s="59"/>
      <c r="D8" s="59"/>
      <c r="E8" s="59"/>
      <c r="F8" s="59"/>
    </row>
    <row r="9" spans="1:7" ht="17.45" customHeight="1"/>
    <row r="10" spans="1:7" ht="30.75" customHeight="1">
      <c r="A10" s="2" t="s">
        <v>0</v>
      </c>
      <c r="B10" s="21" t="s">
        <v>1</v>
      </c>
      <c r="C10" s="3" t="s">
        <v>2</v>
      </c>
      <c r="D10" s="3" t="s">
        <v>3</v>
      </c>
      <c r="E10" s="4" t="s">
        <v>4</v>
      </c>
      <c r="F10" s="18" t="s">
        <v>60</v>
      </c>
      <c r="G10" s="4" t="s">
        <v>8</v>
      </c>
    </row>
    <row r="11" spans="1:7" ht="23.25" customHeight="1">
      <c r="A11" s="5"/>
      <c r="B11" s="22" t="s">
        <v>77</v>
      </c>
      <c r="C11" s="7"/>
      <c r="D11" s="15"/>
      <c r="E11" s="15"/>
      <c r="F11" s="15"/>
      <c r="G11" s="11"/>
    </row>
    <row r="12" spans="1:7" ht="24" customHeight="1">
      <c r="A12" s="41">
        <v>1</v>
      </c>
      <c r="B12" s="15" t="s">
        <v>25</v>
      </c>
      <c r="C12" s="8" t="s">
        <v>31</v>
      </c>
      <c r="D12" s="20" t="s">
        <v>26</v>
      </c>
      <c r="E12" s="16">
        <v>25</v>
      </c>
      <c r="F12" s="19">
        <v>450</v>
      </c>
      <c r="G12" s="9">
        <f t="shared" ref="G12" si="0">E12*F12</f>
        <v>11250</v>
      </c>
    </row>
    <row r="13" spans="1:7" ht="21" customHeight="1">
      <c r="A13" s="42">
        <v>2</v>
      </c>
      <c r="B13" s="23" t="s">
        <v>45</v>
      </c>
      <c r="C13" s="24" t="s">
        <v>27</v>
      </c>
      <c r="D13" s="24" t="s">
        <v>20</v>
      </c>
      <c r="E13" s="25">
        <v>34</v>
      </c>
      <c r="F13" s="26">
        <v>5.9</v>
      </c>
      <c r="G13" s="11">
        <f>E13*F13</f>
        <v>200.60000000000002</v>
      </c>
    </row>
    <row r="14" spans="1:7" ht="19.5" customHeight="1">
      <c r="A14" s="41">
        <v>3</v>
      </c>
      <c r="B14" s="23" t="s">
        <v>52</v>
      </c>
      <c r="C14" s="27" t="s">
        <v>55</v>
      </c>
      <c r="D14" s="24" t="s">
        <v>20</v>
      </c>
      <c r="E14" s="25">
        <v>6</v>
      </c>
      <c r="F14" s="28">
        <v>16</v>
      </c>
      <c r="G14" s="11">
        <f>F14*E14</f>
        <v>96</v>
      </c>
    </row>
    <row r="15" spans="1:7" ht="20.25" customHeight="1">
      <c r="A15" s="42">
        <v>4</v>
      </c>
      <c r="B15" s="29" t="s">
        <v>21</v>
      </c>
      <c r="C15" s="24" t="s">
        <v>30</v>
      </c>
      <c r="D15" s="24" t="s">
        <v>20</v>
      </c>
      <c r="E15" s="25">
        <v>401</v>
      </c>
      <c r="F15" s="26">
        <v>100</v>
      </c>
      <c r="G15" s="11">
        <f t="shared" ref="G15:G29" si="1">E15*F15</f>
        <v>40100</v>
      </c>
    </row>
    <row r="16" spans="1:7" ht="55.9" customHeight="1">
      <c r="A16" s="41">
        <v>5</v>
      </c>
      <c r="B16" s="30" t="s">
        <v>49</v>
      </c>
      <c r="C16" s="24" t="s">
        <v>47</v>
      </c>
      <c r="D16" s="24" t="s">
        <v>20</v>
      </c>
      <c r="E16" s="25">
        <v>2</v>
      </c>
      <c r="F16" s="26">
        <v>94.2</v>
      </c>
      <c r="G16" s="11">
        <f>E16*F16</f>
        <v>188.4</v>
      </c>
    </row>
    <row r="17" spans="1:7" ht="49.5" customHeight="1">
      <c r="A17" s="42">
        <v>6</v>
      </c>
      <c r="B17" s="30" t="s">
        <v>50</v>
      </c>
      <c r="C17" s="24" t="s">
        <v>32</v>
      </c>
      <c r="D17" s="24" t="s">
        <v>20</v>
      </c>
      <c r="E17" s="25">
        <v>21</v>
      </c>
      <c r="F17" s="26">
        <v>104</v>
      </c>
      <c r="G17" s="11">
        <f>E17*F17</f>
        <v>2184</v>
      </c>
    </row>
    <row r="18" spans="1:7" ht="38.25" customHeight="1">
      <c r="A18" s="41">
        <v>7</v>
      </c>
      <c r="B18" s="30" t="s">
        <v>51</v>
      </c>
      <c r="C18" s="24" t="s">
        <v>40</v>
      </c>
      <c r="D18" s="24" t="s">
        <v>20</v>
      </c>
      <c r="E18" s="25">
        <v>6</v>
      </c>
      <c r="F18" s="26">
        <v>126</v>
      </c>
      <c r="G18" s="11">
        <f>E18*F18</f>
        <v>756</v>
      </c>
    </row>
    <row r="19" spans="1:7" ht="24.75" customHeight="1">
      <c r="A19" s="42">
        <v>8</v>
      </c>
      <c r="B19" s="29" t="s">
        <v>22</v>
      </c>
      <c r="C19" s="27" t="s">
        <v>23</v>
      </c>
      <c r="D19" s="24" t="s">
        <v>24</v>
      </c>
      <c r="E19" s="31">
        <v>5794</v>
      </c>
      <c r="F19" s="26">
        <v>1.1499999999999999</v>
      </c>
      <c r="G19" s="11">
        <f t="shared" si="1"/>
        <v>6663.0999999999995</v>
      </c>
    </row>
    <row r="20" spans="1:7" ht="22.5" customHeight="1">
      <c r="A20" s="41">
        <v>9</v>
      </c>
      <c r="B20" s="29" t="s">
        <v>41</v>
      </c>
      <c r="C20" s="27" t="s">
        <v>42</v>
      </c>
      <c r="D20" s="24" t="s">
        <v>24</v>
      </c>
      <c r="E20" s="31">
        <v>800</v>
      </c>
      <c r="F20" s="26">
        <v>1.45</v>
      </c>
      <c r="G20" s="11">
        <f>F20*E20</f>
        <v>1160</v>
      </c>
    </row>
    <row r="21" spans="1:7" ht="24" customHeight="1">
      <c r="A21" s="42">
        <v>10</v>
      </c>
      <c r="B21" s="29" t="s">
        <v>53</v>
      </c>
      <c r="C21" s="27" t="s">
        <v>48</v>
      </c>
      <c r="D21" s="24" t="s">
        <v>54</v>
      </c>
      <c r="E21" s="31">
        <v>28</v>
      </c>
      <c r="F21" s="26">
        <v>9.6</v>
      </c>
      <c r="G21" s="11">
        <f>F21*E21</f>
        <v>268.8</v>
      </c>
    </row>
    <row r="22" spans="1:7" s="6" customFormat="1" ht="24" customHeight="1">
      <c r="A22" s="41">
        <v>11</v>
      </c>
      <c r="B22" s="43" t="s">
        <v>67</v>
      </c>
      <c r="C22" s="44" t="s">
        <v>68</v>
      </c>
      <c r="D22" s="45" t="s">
        <v>34</v>
      </c>
      <c r="E22" s="46">
        <v>15</v>
      </c>
      <c r="F22" s="28">
        <v>41.2</v>
      </c>
      <c r="G22" s="47">
        <f>E22*F22</f>
        <v>618</v>
      </c>
    </row>
    <row r="23" spans="1:7" s="6" customFormat="1" ht="24.75" customHeight="1">
      <c r="A23" s="48">
        <v>12</v>
      </c>
      <c r="B23" s="43" t="s">
        <v>28</v>
      </c>
      <c r="C23" s="45" t="s">
        <v>29</v>
      </c>
      <c r="D23" s="45" t="s">
        <v>34</v>
      </c>
      <c r="E23" s="49">
        <v>10</v>
      </c>
      <c r="F23" s="28">
        <v>57</v>
      </c>
      <c r="G23" s="47">
        <f t="shared" si="1"/>
        <v>570</v>
      </c>
    </row>
    <row r="24" spans="1:7" s="6" customFormat="1" ht="22.5" customHeight="1">
      <c r="A24" s="41">
        <v>13</v>
      </c>
      <c r="B24" s="43" t="s">
        <v>43</v>
      </c>
      <c r="C24" s="45" t="s">
        <v>44</v>
      </c>
      <c r="D24" s="45" t="s">
        <v>34</v>
      </c>
      <c r="E24" s="49">
        <v>6</v>
      </c>
      <c r="F24" s="28">
        <v>103</v>
      </c>
      <c r="G24" s="47">
        <f t="shared" si="1"/>
        <v>618</v>
      </c>
    </row>
    <row r="25" spans="1:7" s="6" customFormat="1" ht="24.75" customHeight="1">
      <c r="A25" s="48">
        <v>14</v>
      </c>
      <c r="B25" s="43" t="s">
        <v>65</v>
      </c>
      <c r="C25" s="45" t="s">
        <v>66</v>
      </c>
      <c r="D25" s="45" t="s">
        <v>34</v>
      </c>
      <c r="E25" s="49">
        <v>20</v>
      </c>
      <c r="F25" s="28">
        <v>144</v>
      </c>
      <c r="G25" s="47">
        <f>E25*F25</f>
        <v>2880</v>
      </c>
    </row>
    <row r="26" spans="1:7" ht="20.25" customHeight="1">
      <c r="A26" s="41">
        <v>15</v>
      </c>
      <c r="B26" s="29" t="s">
        <v>33</v>
      </c>
      <c r="C26" s="24" t="s">
        <v>38</v>
      </c>
      <c r="D26" s="24" t="s">
        <v>35</v>
      </c>
      <c r="E26" s="26">
        <v>52</v>
      </c>
      <c r="F26" s="26">
        <v>22</v>
      </c>
      <c r="G26" s="11">
        <f t="shared" si="1"/>
        <v>1144</v>
      </c>
    </row>
    <row r="27" spans="1:7" ht="21.75" customHeight="1">
      <c r="A27" s="42">
        <v>16</v>
      </c>
      <c r="B27" s="29" t="s">
        <v>57</v>
      </c>
      <c r="C27" s="24" t="s">
        <v>58</v>
      </c>
      <c r="D27" s="24" t="s">
        <v>56</v>
      </c>
      <c r="E27" s="26">
        <v>33</v>
      </c>
      <c r="F27" s="26">
        <v>30</v>
      </c>
      <c r="G27" s="11">
        <f>E27*F27</f>
        <v>990</v>
      </c>
    </row>
    <row r="28" spans="1:7" ht="19.5" customHeight="1">
      <c r="A28" s="41">
        <v>17</v>
      </c>
      <c r="B28" s="29" t="s">
        <v>36</v>
      </c>
      <c r="C28" s="24" t="s">
        <v>59</v>
      </c>
      <c r="D28" s="24" t="s">
        <v>35</v>
      </c>
      <c r="E28" s="26">
        <v>37</v>
      </c>
      <c r="F28" s="26">
        <v>28</v>
      </c>
      <c r="G28" s="11">
        <f t="shared" si="1"/>
        <v>1036</v>
      </c>
    </row>
    <row r="29" spans="1:7" ht="21" customHeight="1">
      <c r="A29" s="42">
        <v>18</v>
      </c>
      <c r="B29" s="29" t="s">
        <v>37</v>
      </c>
      <c r="C29" s="32" t="s">
        <v>39</v>
      </c>
      <c r="D29" s="24" t="s">
        <v>34</v>
      </c>
      <c r="E29" s="26">
        <v>93</v>
      </c>
      <c r="F29" s="26">
        <v>8.5</v>
      </c>
      <c r="G29" s="11">
        <f t="shared" si="1"/>
        <v>790.5</v>
      </c>
    </row>
    <row r="30" spans="1:7" ht="31.5" customHeight="1">
      <c r="A30" s="34"/>
      <c r="B30" s="35"/>
      <c r="C30" s="36"/>
      <c r="D30" s="40" t="s">
        <v>9</v>
      </c>
      <c r="E30" s="38"/>
      <c r="F30" s="25"/>
      <c r="G30" s="10">
        <f>SUM(G12:G29)</f>
        <v>71513.399999999994</v>
      </c>
    </row>
    <row r="31" spans="1:7" ht="28.9" customHeight="1">
      <c r="A31" s="34"/>
      <c r="B31" s="39" t="s">
        <v>78</v>
      </c>
      <c r="C31" s="36"/>
      <c r="D31" s="37"/>
      <c r="E31" s="38"/>
      <c r="F31" s="25"/>
      <c r="G31" s="11"/>
    </row>
    <row r="32" spans="1:7" s="6" customFormat="1" ht="18" customHeight="1">
      <c r="A32" s="50">
        <v>1</v>
      </c>
      <c r="B32" s="43" t="s">
        <v>69</v>
      </c>
      <c r="C32" s="51" t="s">
        <v>70</v>
      </c>
      <c r="D32" s="45" t="s">
        <v>20</v>
      </c>
      <c r="E32" s="28">
        <v>35</v>
      </c>
      <c r="F32" s="28">
        <v>22.5</v>
      </c>
      <c r="G32" s="47">
        <f>E32*F32</f>
        <v>787.5</v>
      </c>
    </row>
    <row r="33" spans="1:7" s="6" customFormat="1" ht="19.5" customHeight="1">
      <c r="A33" s="50">
        <v>2</v>
      </c>
      <c r="B33" s="43" t="s">
        <v>71</v>
      </c>
      <c r="C33" s="51" t="s">
        <v>72</v>
      </c>
      <c r="D33" s="45" t="s">
        <v>20</v>
      </c>
      <c r="E33" s="28">
        <v>35</v>
      </c>
      <c r="F33" s="28">
        <v>22.5</v>
      </c>
      <c r="G33" s="47">
        <f>E33*F33</f>
        <v>787.5</v>
      </c>
    </row>
    <row r="34" spans="1:7" s="6" customFormat="1" ht="19.5" customHeight="1">
      <c r="A34" s="50">
        <v>3</v>
      </c>
      <c r="B34" s="43" t="s">
        <v>73</v>
      </c>
      <c r="C34" s="51" t="s">
        <v>74</v>
      </c>
      <c r="D34" s="45" t="s">
        <v>35</v>
      </c>
      <c r="E34" s="28">
        <v>320</v>
      </c>
      <c r="F34" s="28">
        <v>1.2</v>
      </c>
      <c r="G34" s="47">
        <f>E34*F34</f>
        <v>384</v>
      </c>
    </row>
    <row r="35" spans="1:7" s="6" customFormat="1" ht="20.25" customHeight="1">
      <c r="A35" s="50">
        <v>4</v>
      </c>
      <c r="B35" s="43" t="s">
        <v>75</v>
      </c>
      <c r="C35" s="51" t="s">
        <v>76</v>
      </c>
      <c r="D35" s="45" t="s">
        <v>35</v>
      </c>
      <c r="E35" s="28">
        <v>320</v>
      </c>
      <c r="F35" s="28">
        <v>8.3000000000000007</v>
      </c>
      <c r="G35" s="47">
        <f>E35*F35</f>
        <v>2656</v>
      </c>
    </row>
    <row r="36" spans="1:7" ht="28.9" customHeight="1">
      <c r="A36" s="34"/>
      <c r="B36" s="35"/>
      <c r="C36" s="36"/>
      <c r="D36" s="40" t="s">
        <v>10</v>
      </c>
      <c r="E36" s="38"/>
      <c r="F36" s="25"/>
      <c r="G36" s="10">
        <f>SUM(G32:G35)</f>
        <v>4615</v>
      </c>
    </row>
    <row r="37" spans="1:7" ht="19.899999999999999" customHeight="1">
      <c r="A37" s="55"/>
      <c r="B37" s="56"/>
      <c r="C37" s="56"/>
      <c r="D37" s="56"/>
      <c r="E37" s="56"/>
      <c r="F37" s="57"/>
      <c r="G37" s="10"/>
    </row>
    <row r="38" spans="1:7" ht="15.6" customHeight="1">
      <c r="D38" s="52" t="s">
        <v>11</v>
      </c>
      <c r="E38" s="53"/>
      <c r="F38" s="54"/>
      <c r="G38" s="10">
        <f>G30+G36</f>
        <v>76128.399999999994</v>
      </c>
    </row>
    <row r="39" spans="1:7" ht="15.6" customHeight="1">
      <c r="D39" s="62" t="s">
        <v>13</v>
      </c>
      <c r="E39" s="62"/>
      <c r="F39" s="62"/>
      <c r="G39" s="11">
        <f>0.18*G38</f>
        <v>13703.111999999999</v>
      </c>
    </row>
    <row r="40" spans="1:7" ht="16.899999999999999" customHeight="1">
      <c r="D40" s="61" t="s">
        <v>11</v>
      </c>
      <c r="E40" s="61"/>
      <c r="F40" s="61"/>
      <c r="G40" s="10">
        <f>G38+G39</f>
        <v>89831.511999999988</v>
      </c>
    </row>
    <row r="41" spans="1:7" ht="27" customHeight="1">
      <c r="D41" s="63" t="s">
        <v>14</v>
      </c>
      <c r="E41" s="63"/>
      <c r="F41" s="63"/>
      <c r="G41" s="11">
        <f>0.15*G40</f>
        <v>13474.726799999999</v>
      </c>
    </row>
    <row r="42" spans="1:7" ht="15.6" customHeight="1">
      <c r="D42" s="61" t="s">
        <v>11</v>
      </c>
      <c r="E42" s="61"/>
      <c r="F42" s="61"/>
      <c r="G42" s="10">
        <f>G40+G41</f>
        <v>103306.23879999999</v>
      </c>
    </row>
    <row r="43" spans="1:7" ht="15.6" customHeight="1">
      <c r="D43" s="62" t="s">
        <v>46</v>
      </c>
      <c r="E43" s="62"/>
      <c r="F43" s="62"/>
      <c r="G43" s="11">
        <v>1532.47</v>
      </c>
    </row>
    <row r="44" spans="1:7" ht="15.6" customHeight="1">
      <c r="D44" s="61" t="s">
        <v>11</v>
      </c>
      <c r="E44" s="61"/>
      <c r="F44" s="61"/>
      <c r="G44" s="10">
        <f>G42+G43</f>
        <v>104838.70879999999</v>
      </c>
    </row>
    <row r="45" spans="1:7" ht="15.6" customHeight="1">
      <c r="D45" s="62" t="s">
        <v>15</v>
      </c>
      <c r="E45" s="62"/>
      <c r="F45" s="62"/>
      <c r="G45" s="11">
        <f>G44*0.24</f>
        <v>25161.290111999999</v>
      </c>
    </row>
    <row r="46" spans="1:7" ht="18" customHeight="1">
      <c r="D46" s="61" t="s">
        <v>12</v>
      </c>
      <c r="E46" s="61"/>
      <c r="F46" s="61"/>
      <c r="G46" s="10">
        <f>G44+G45</f>
        <v>129999.998912</v>
      </c>
    </row>
    <row r="47" spans="1:7" ht="33.75" customHeight="1"/>
    <row r="48" spans="1:7">
      <c r="C48" s="1" t="s">
        <v>16</v>
      </c>
      <c r="D48" s="64">
        <v>45008</v>
      </c>
      <c r="E48" s="64"/>
    </row>
    <row r="49" spans="2:6" ht="32.25" customHeight="1"/>
    <row r="50" spans="2:6">
      <c r="B50" s="14" t="s">
        <v>17</v>
      </c>
      <c r="E50" s="14" t="s">
        <v>79</v>
      </c>
    </row>
    <row r="51" spans="2:6">
      <c r="E51" s="60" t="s">
        <v>80</v>
      </c>
      <c r="F51" s="60"/>
    </row>
    <row r="52" spans="2:6" ht="39" customHeight="1"/>
    <row r="53" spans="2:6">
      <c r="B53" s="14" t="s">
        <v>63</v>
      </c>
      <c r="E53" s="14" t="s">
        <v>61</v>
      </c>
    </row>
    <row r="54" spans="2:6">
      <c r="E54" s="14" t="s">
        <v>62</v>
      </c>
    </row>
  </sheetData>
  <mergeCells count="18">
    <mergeCell ref="E51:F51"/>
    <mergeCell ref="D46:F46"/>
    <mergeCell ref="D39:F39"/>
    <mergeCell ref="D40:F40"/>
    <mergeCell ref="D41:F41"/>
    <mergeCell ref="D42:F42"/>
    <mergeCell ref="D43:F43"/>
    <mergeCell ref="D44:F44"/>
    <mergeCell ref="D45:F45"/>
    <mergeCell ref="D48:E48"/>
    <mergeCell ref="D38:F38"/>
    <mergeCell ref="A37:F37"/>
    <mergeCell ref="A2:B2"/>
    <mergeCell ref="A3:B3"/>
    <mergeCell ref="A4:B4"/>
    <mergeCell ref="B8:F8"/>
    <mergeCell ref="A5:B5"/>
    <mergeCell ref="E3:G3"/>
  </mergeCells>
  <printOptions horizontalCentered="1"/>
  <pageMargins left="0" right="0" top="0.55118110236220474" bottom="0.74803149606299213" header="0.31496062992125984" footer="0.31496062992125984"/>
  <pageSetup paperSize="9" orientation="portrait" r:id="rId1"/>
  <legacyDrawing r:id="rId2"/>
  <oleObjects>
    <oleObject progId="Word.Picture.8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2023-03-23T08:49:20Z</dcterms:modified>
</cp:coreProperties>
</file>