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05" yWindow="-450" windowWidth="17115" windowHeight="11760" tabRatio="449"/>
  </bookViews>
  <sheets>
    <sheet name="ΑΝΑΛΥΤΙΚΗ" sheetId="2" r:id="rId1"/>
  </sheets>
  <definedNames>
    <definedName name="_xlnm.Print_Area" localSheetId="0">ΑΝΑΛΥΤΙΚΗ!$A$1:$Q$232</definedName>
  </definedNames>
  <calcPr calcId="145621"/>
</workbook>
</file>

<file path=xl/calcChain.xml><?xml version="1.0" encoding="utf-8"?>
<calcChain xmlns="http://schemas.openxmlformats.org/spreadsheetml/2006/main">
  <c r="O216" i="2" l="1"/>
  <c r="O150" i="2"/>
  <c r="O98" i="2"/>
  <c r="O54" i="2"/>
  <c r="O215" i="2"/>
  <c r="O214" i="2" l="1"/>
  <c r="O213" i="2"/>
  <c r="O179" i="2" l="1"/>
  <c r="O178" i="2"/>
  <c r="O177" i="2"/>
  <c r="O176" i="2"/>
  <c r="O184" i="2"/>
  <c r="O173" i="2"/>
  <c r="O172" i="2"/>
  <c r="O169" i="2"/>
  <c r="O168" i="2"/>
  <c r="O191" i="2" s="1"/>
  <c r="O204" i="2" s="1"/>
  <c r="N162" i="2"/>
  <c r="O164" i="2"/>
  <c r="O195" i="2" s="1"/>
  <c r="O210" i="2" s="1"/>
  <c r="O196" i="2"/>
  <c r="O197" i="2" s="1"/>
  <c r="O194" i="2"/>
  <c r="O207" i="2" s="1"/>
  <c r="O163" i="2"/>
  <c r="O162" i="2"/>
  <c r="O190" i="2" s="1"/>
  <c r="O156" i="2"/>
  <c r="O155" i="2"/>
  <c r="O145" i="2"/>
  <c r="O144" i="2"/>
  <c r="O132" i="2"/>
  <c r="O127" i="2"/>
  <c r="O126" i="2"/>
  <c r="O125" i="2"/>
  <c r="O124" i="2"/>
  <c r="O123" i="2"/>
  <c r="O122" i="2"/>
  <c r="O121" i="2"/>
  <c r="O120" i="2"/>
  <c r="O95" i="2"/>
  <c r="O206" i="2" s="1"/>
  <c r="O83" i="2"/>
  <c r="O82" i="2"/>
  <c r="O81" i="2"/>
  <c r="O80" i="2"/>
  <c r="O79" i="2"/>
  <c r="O78" i="2"/>
  <c r="O77" i="2"/>
  <c r="O73" i="2"/>
  <c r="O72" i="2"/>
  <c r="O94" i="2" s="1"/>
  <c r="O65" i="2"/>
  <c r="O64" i="2"/>
  <c r="O63" i="2"/>
  <c r="O96" i="2"/>
  <c r="O88" i="2"/>
  <c r="O97" i="2" s="1"/>
  <c r="O62" i="2"/>
  <c r="O61" i="2"/>
  <c r="O60" i="2"/>
  <c r="O59" i="2"/>
  <c r="O51" i="2"/>
  <c r="O50" i="2"/>
  <c r="O49" i="2"/>
  <c r="O47" i="2"/>
  <c r="O208" i="2" s="1"/>
  <c r="O37" i="2"/>
  <c r="O32" i="2"/>
  <c r="O31" i="2"/>
  <c r="O30" i="2"/>
  <c r="O29" i="2"/>
  <c r="O180" i="2" l="1"/>
  <c r="O209" i="2" s="1"/>
  <c r="O205" i="2"/>
  <c r="O192" i="2"/>
  <c r="O211" i="2"/>
  <c r="O212" i="2" s="1"/>
  <c r="O174" i="2"/>
  <c r="O193" i="2" s="1"/>
  <c r="O128" i="2"/>
  <c r="O141" i="2" s="1"/>
  <c r="O157" i="2"/>
  <c r="O188" i="2" s="1"/>
  <c r="O143" i="2"/>
  <c r="O84" i="2"/>
  <c r="O93" i="2" s="1"/>
  <c r="O66" i="2"/>
  <c r="O92" i="2" s="1"/>
  <c r="O33" i="2"/>
  <c r="O48" i="2" s="1"/>
  <c r="O108" i="2"/>
  <c r="O146" i="2"/>
  <c r="O116" i="2"/>
  <c r="O115" i="2"/>
  <c r="O142" i="2" s="1"/>
  <c r="O203" i="2" s="1"/>
  <c r="O109" i="2"/>
  <c r="O107" i="2"/>
  <c r="O22" i="2"/>
  <c r="O18" i="2"/>
  <c r="O17" i="2"/>
  <c r="O16" i="2"/>
  <c r="O15" i="2"/>
  <c r="O202" i="2" l="1"/>
  <c r="O189" i="2"/>
  <c r="O23" i="2"/>
  <c r="O46" i="2" s="1"/>
  <c r="O19" i="2"/>
  <c r="O45" i="2" s="1"/>
  <c r="O104" i="2"/>
  <c r="O106" i="2"/>
  <c r="O105" i="2"/>
  <c r="O103" i="2"/>
  <c r="O102" i="2"/>
  <c r="O201" i="2" l="1"/>
  <c r="O110" i="2"/>
  <c r="O140" i="2" s="1"/>
  <c r="O200" i="2" s="1"/>
</calcChain>
</file>

<file path=xl/sharedStrings.xml><?xml version="1.0" encoding="utf-8"?>
<sst xmlns="http://schemas.openxmlformats.org/spreadsheetml/2006/main" count="521" uniqueCount="116">
  <si>
    <t>1.</t>
  </si>
  <si>
    <t>Χ</t>
  </si>
  <si>
    <t>=</t>
  </si>
  <si>
    <t>m3</t>
  </si>
  <si>
    <t>Δ/ΝΣΗ ΤΕΧΝΙΚΩΝ ΥΠΗΡΕΣΙΩΝ</t>
  </si>
  <si>
    <t>ΔΗΜΟΥ ΗΛΙΔΑΣ</t>
  </si>
  <si>
    <t>ΦΟΡΕΑΣ:</t>
  </si>
  <si>
    <t>ΔΗΜΟΣ ΗΛΙΔΑΣ</t>
  </si>
  <si>
    <t>ΑΡ. ΜΕΛΕΤΗΣ:</t>
  </si>
  <si>
    <t>ΤΙΤΛΟΣ ΕΡΓΟΥ:</t>
  </si>
  <si>
    <t>ΠΡΟΜΕΤΡΗΣΗ ΜΕΛΕΤΗΣ</t>
  </si>
  <si>
    <t>Εκσκαφές θεμελίων τεχνικών έργων</t>
  </si>
  <si>
    <t>Σκυρόδεμα C16/20</t>
  </si>
  <si>
    <t>Σιδηρός οπλισμός</t>
  </si>
  <si>
    <t>2.</t>
  </si>
  <si>
    <t>ΕΛΛΗΝΙΚΗ ΔΗΜΟΚΡΑΤΙΑ</t>
  </si>
  <si>
    <t>ΝΟΜΟΣ ΗΛΕΙΑΣ</t>
  </si>
  <si>
    <t>Δομικό πλέγμα</t>
  </si>
  <si>
    <t>Η.Μ.</t>
  </si>
  <si>
    <t>Εργασία εκσκαφέα φορτωτή</t>
  </si>
  <si>
    <t>Δάνεια θραυστών επίλεκτων υλικών</t>
  </si>
  <si>
    <t xml:space="preserve">Κατασκευή επιχωμάτων </t>
  </si>
  <si>
    <t>ΓΕΝΙΚΑ ΣΥΝΟΛΑ:</t>
  </si>
  <si>
    <t>Σκυρόδεμα C12/15</t>
  </si>
  <si>
    <t>Kgr</t>
  </si>
  <si>
    <t>ΗΜ</t>
  </si>
  <si>
    <t>Τσιμεντoστρώσεις C12/15</t>
  </si>
  <si>
    <t>Τσιμεντοστρώσεις C12/15</t>
  </si>
  <si>
    <t>Δ.</t>
  </si>
  <si>
    <t>Ε.</t>
  </si>
  <si>
    <t>Ζ.</t>
  </si>
  <si>
    <t>Α.</t>
  </si>
  <si>
    <t>Β.</t>
  </si>
  <si>
    <t>Γ.</t>
  </si>
  <si>
    <t>Τεχνικό απορροής ομβρίων</t>
  </si>
  <si>
    <t>Τσιμεντοσωλήνες Φ600</t>
  </si>
  <si>
    <t>m</t>
  </si>
  <si>
    <t>-</t>
  </si>
  <si>
    <t>Σύνολο Σκυρόδεμα C12/15</t>
  </si>
  <si>
    <t>Σύνολο Δομικό πλέγμα</t>
  </si>
  <si>
    <t>Εργασία διαμορφωτή γαιών</t>
  </si>
  <si>
    <t>Αντωνία Σαρακίνη</t>
  </si>
  <si>
    <t>Αγρ. Τοπογράφος Μηχανικός</t>
  </si>
  <si>
    <t>Εσκαφή θεμελ. Τεχν. Έργων</t>
  </si>
  <si>
    <t>χ</t>
  </si>
  <si>
    <t>.-</t>
  </si>
  <si>
    <t>kgr</t>
  </si>
  <si>
    <t>40/2015</t>
  </si>
  <si>
    <t xml:space="preserve">ΚΕΡΑΜΙΔΙΑ </t>
  </si>
  <si>
    <t>θέση Οικία Δρούβα</t>
  </si>
  <si>
    <t xml:space="preserve">θέση Αη Γιώργης </t>
  </si>
  <si>
    <t>θέση Μπαϊλού</t>
  </si>
  <si>
    <t>Κράσπεδο C16/20</t>
  </si>
  <si>
    <t>Σύνολο Σκυρόδεμα C16/20</t>
  </si>
  <si>
    <t>Επενδεδημένη τάφρος</t>
  </si>
  <si>
    <t xml:space="preserve">Σύνολο Δομικό πλέγμα </t>
  </si>
  <si>
    <t>Εργασία φορτηγού</t>
  </si>
  <si>
    <t>Δάνεια επίλεκτων υλικών</t>
  </si>
  <si>
    <t>ΚΡΥΟΝΕΡΙ</t>
  </si>
  <si>
    <t>θέση Βρετέικα</t>
  </si>
  <si>
    <t>θέση Ύδρευση</t>
  </si>
  <si>
    <t>θέση Βρετέικα προς Κρυονέρι</t>
  </si>
  <si>
    <t>θέση Πλατανιά</t>
  </si>
  <si>
    <t>θέση Ζησιμόπουλου</t>
  </si>
  <si>
    <t>θέση Αγ. Ελένη</t>
  </si>
  <si>
    <t>θέση: Μπουντουβή</t>
  </si>
  <si>
    <t>Τσιμεντοσωλήνες Φ600mm.</t>
  </si>
  <si>
    <t>3.</t>
  </si>
  <si>
    <t>ΔΑΦΝΗ</t>
  </si>
  <si>
    <t>θέση Συνοικισμός «Καλαθά» προς «Άγιο Φωκά»</t>
  </si>
  <si>
    <t>θέση Μορχώρι</t>
  </si>
  <si>
    <t>θέση Λυκούδι</t>
  </si>
  <si>
    <t>θέση Σταυρέικο πηγάδι</t>
  </si>
  <si>
    <t>θέση Ανηφόρα Γεώργιου Σκορδούλια</t>
  </si>
  <si>
    <t>θέση Ντίνου Μπακάλη</t>
  </si>
  <si>
    <t>θέση Λειβαδάκια Ανδρέα Γιαννικόπουλου</t>
  </si>
  <si>
    <t>θέση Λεχουρίτικα</t>
  </si>
  <si>
    <t>Σύνολο σκυρόδεμα C12/15</t>
  </si>
  <si>
    <t>l=4,00m   με  Φ600</t>
  </si>
  <si>
    <t xml:space="preserve">Εργασία περιστρεφόμενου εκσκαφέα </t>
  </si>
  <si>
    <t>Εργασία φορτηγού 15tn</t>
  </si>
  <si>
    <t>Εργασία φορτωτή</t>
  </si>
  <si>
    <t>Εργασία Εργασία φορτηγού 15tn</t>
  </si>
  <si>
    <t>4.</t>
  </si>
  <si>
    <t>ΣΑΒΑΛΙΑ</t>
  </si>
  <si>
    <t>θέση  Βαρούχα</t>
  </si>
  <si>
    <t>θέση Χριστόπουλου</t>
  </si>
  <si>
    <t>θέση πλησίον οικίας Χρήστου Ντούζα</t>
  </si>
  <si>
    <t>Τσιμεντοσωλήνες Φ500</t>
  </si>
  <si>
    <t>l=70,00m   με  Φ500</t>
  </si>
  <si>
    <t xml:space="preserve">Τομή οδοστρώματος με ασφαλτοκόπτη </t>
  </si>
  <si>
    <t>Γενικές εκσκαφές σε Γ-Η</t>
  </si>
  <si>
    <t xml:space="preserve">Πρόσθετη τιμή λόγω ΟΚΩ 1 </t>
  </si>
  <si>
    <t>Βάση από θραυστό</t>
  </si>
  <si>
    <t>θέση  Κουρλού</t>
  </si>
  <si>
    <t>θέση Παπαδάτου</t>
  </si>
  <si>
    <t>θέση Παπαδημητρόπουλου Φάνη</t>
  </si>
  <si>
    <t>θέση  Τσακοπιάκου</t>
  </si>
  <si>
    <t>Σύνολο βάση από θραυστό</t>
  </si>
  <si>
    <t>ΜΕΡΙΚΑ ΣΥΝΟΛΑ:</t>
  </si>
  <si>
    <t>Η.</t>
  </si>
  <si>
    <t>Θ.</t>
  </si>
  <si>
    <t>Στέφανος Ρουμελιώτης</t>
  </si>
  <si>
    <t>H.</t>
  </si>
  <si>
    <t>I.</t>
  </si>
  <si>
    <t xml:space="preserve">Πρόσθετη τιμή λόγω ΟΚΩ  </t>
  </si>
  <si>
    <t xml:space="preserve">Τομή οδοστρώματος με ασφ/πτη </t>
  </si>
  <si>
    <t>Z.</t>
  </si>
  <si>
    <t>Επενδεδυμένη τάφρος</t>
  </si>
  <si>
    <t>Οδοποιία Τ.Κ. Δάφνης – Κεραμιδιάς – Κρυονερίου – Σαβαλίων, Δήμου Ήλιδας»</t>
  </si>
  <si>
    <t>Αμαλιάδα   20  /  02   /2017</t>
  </si>
  <si>
    <t>Αμαλιάδα     20  /   02 /2017</t>
  </si>
  <si>
    <t>ΘΕΩΡΗΘΗΚΕ</t>
  </si>
  <si>
    <t xml:space="preserve"> Η  συντάξασα</t>
  </si>
  <si>
    <t>Ο Προϊστάμενος Δ/νσης</t>
  </si>
  <si>
    <t>Αρχιτέκτων  Μηχανικός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</si>
</sst>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€&quot;;[Red]\-#,##0.00\ &quot;€&quot;"/>
    <numFmt numFmtId="164" formatCode="#,##0.00\ &quot;μ3&quot;"/>
    <numFmt numFmtId="165" formatCode="#,##0.00&quot;μμ&quot;"/>
    <numFmt numFmtId="166" formatCode="0.00&quot;m&quot;"/>
    <numFmt numFmtId="167" formatCode="#,##0.0000"/>
  </numFmts>
  <fonts count="30" x14ac:knownFonts="1">
    <font>
      <sz val="11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b/>
      <sz val="14"/>
      <name val="Arial Narrow"/>
      <family val="2"/>
      <charset val="161"/>
    </font>
    <font>
      <b/>
      <i/>
      <u/>
      <sz val="14"/>
      <name val="Times New Roman Greek"/>
      <family val="1"/>
      <charset val="161"/>
    </font>
    <font>
      <b/>
      <i/>
      <sz val="12"/>
      <name val="Arial Narrow"/>
      <family val="2"/>
      <charset val="161"/>
    </font>
    <font>
      <sz val="12"/>
      <name val="Arial Narrow"/>
      <family val="2"/>
      <charset val="161"/>
    </font>
    <font>
      <b/>
      <sz val="14"/>
      <name val="Arial Narrow"/>
      <family val="2"/>
    </font>
    <font>
      <sz val="14"/>
      <name val="Arial Narrow"/>
      <family val="2"/>
    </font>
    <font>
      <b/>
      <sz val="12"/>
      <name val="Arial Narrow"/>
      <family val="2"/>
      <charset val="161"/>
    </font>
    <font>
      <b/>
      <u/>
      <sz val="12"/>
      <name val="Arial Narrow"/>
      <family val="2"/>
      <charset val="161"/>
    </font>
    <font>
      <b/>
      <sz val="12"/>
      <name val="Arial Narrow"/>
      <family val="2"/>
    </font>
    <font>
      <sz val="12"/>
      <name val="Arial Narrow"/>
      <family val="2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10"/>
      <name val="Arial Narrow"/>
      <family val="2"/>
      <charset val="161"/>
    </font>
    <font>
      <sz val="11"/>
      <name val="Calibri"/>
      <family val="2"/>
      <charset val="161"/>
    </font>
    <font>
      <sz val="9"/>
      <name val="Times New Roman"/>
      <family val="1"/>
      <charset val="161"/>
    </font>
    <font>
      <b/>
      <sz val="12"/>
      <name val="Times New Roman"/>
      <family val="1"/>
      <charset val="161"/>
    </font>
    <font>
      <b/>
      <sz val="11"/>
      <name val="Times New Roman"/>
      <family val="1"/>
      <charset val="161"/>
    </font>
    <font>
      <sz val="12"/>
      <name val="Times New Roman"/>
      <family val="1"/>
      <charset val="161"/>
    </font>
    <font>
      <sz val="10"/>
      <name val="Times New Roman"/>
      <family val="1"/>
      <charset val="161"/>
    </font>
    <font>
      <b/>
      <u val="double"/>
      <sz val="14"/>
      <name val="Times New Roman"/>
      <family val="1"/>
      <charset val="161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b/>
      <u/>
      <sz val="12"/>
      <name val="Times New Roman"/>
      <family val="1"/>
      <charset val="161"/>
    </font>
    <font>
      <u/>
      <sz val="12"/>
      <name val="Arial Narrow"/>
      <family val="2"/>
      <charset val="161"/>
    </font>
    <font>
      <b/>
      <sz val="11"/>
      <name val="Arial Narrow"/>
      <family val="2"/>
      <charset val="161"/>
    </font>
    <font>
      <sz val="11"/>
      <name val="Arial Narrow"/>
      <family val="2"/>
      <charset val="161"/>
    </font>
    <font>
      <sz val="11"/>
      <color theme="1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15" fillId="0" borderId="0"/>
    <xf numFmtId="0" fontId="17" fillId="0" borderId="0"/>
    <xf numFmtId="0" fontId="13" fillId="0" borderId="0"/>
  </cellStyleXfs>
  <cellXfs count="157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5" fillId="0" borderId="0" xfId="0" applyFont="1"/>
    <xf numFmtId="4" fontId="7" fillId="0" borderId="0" xfId="0" applyNumberFormat="1" applyFont="1"/>
    <xf numFmtId="0" fontId="7" fillId="0" borderId="0" xfId="0" applyFont="1"/>
    <xf numFmtId="4" fontId="7" fillId="0" borderId="0" xfId="0" applyNumberFormat="1" applyFont="1" applyAlignment="1"/>
    <xf numFmtId="0" fontId="8" fillId="0" borderId="0" xfId="0" applyFont="1" applyFill="1" applyAlignment="1"/>
    <xf numFmtId="4" fontId="5" fillId="0" borderId="0" xfId="0" applyNumberFormat="1" applyFont="1" applyFill="1"/>
    <xf numFmtId="2" fontId="5" fillId="0" borderId="0" xfId="0" applyNumberFormat="1" applyFont="1" applyFill="1"/>
    <xf numFmtId="0" fontId="5" fillId="0" borderId="0" xfId="0" applyFont="1" applyFill="1"/>
    <xf numFmtId="2" fontId="5" fillId="0" borderId="0" xfId="0" applyNumberFormat="1" applyFont="1" applyFill="1" applyBorder="1" applyAlignment="1"/>
    <xf numFmtId="4" fontId="5" fillId="0" borderId="0" xfId="0" applyNumberFormat="1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4" fontId="4" fillId="0" borderId="0" xfId="0" applyNumberFormat="1" applyFont="1" applyFill="1" applyBorder="1"/>
    <xf numFmtId="0" fontId="4" fillId="0" borderId="0" xfId="0" applyFont="1" applyFill="1" applyBorder="1" applyAlignment="1"/>
    <xf numFmtId="0" fontId="8" fillId="0" borderId="0" xfId="0" applyFont="1" applyAlignment="1"/>
    <xf numFmtId="4" fontId="5" fillId="0" borderId="0" xfId="0" applyNumberFormat="1" applyFont="1"/>
    <xf numFmtId="2" fontId="5" fillId="0" borderId="0" xfId="0" applyNumberFormat="1" applyFont="1"/>
    <xf numFmtId="4" fontId="5" fillId="0" borderId="0" xfId="0" applyNumberFormat="1" applyFont="1" applyAlignment="1"/>
    <xf numFmtId="0" fontId="11" fillId="0" borderId="0" xfId="0" applyFont="1" applyFill="1" applyAlignment="1"/>
    <xf numFmtId="2" fontId="11" fillId="0" borderId="0" xfId="0" applyNumberFormat="1" applyFont="1" applyFill="1"/>
    <xf numFmtId="0" fontId="11" fillId="0" borderId="0" xfId="0" applyFont="1" applyFill="1" applyBorder="1" applyAlignment="1"/>
    <xf numFmtId="4" fontId="11" fillId="0" borderId="0" xfId="0" applyNumberFormat="1" applyFont="1" applyFill="1" applyBorder="1" applyAlignment="1"/>
    <xf numFmtId="0" fontId="10" fillId="0" borderId="0" xfId="0" applyFont="1" applyFill="1" applyAlignment="1"/>
    <xf numFmtId="0" fontId="11" fillId="0" borderId="0" xfId="0" applyFont="1" applyFill="1"/>
    <xf numFmtId="4" fontId="11" fillId="0" borderId="0" xfId="0" applyNumberFormat="1" applyFont="1" applyFill="1"/>
    <xf numFmtId="4" fontId="11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/>
    <xf numFmtId="2" fontId="7" fillId="0" borderId="0" xfId="0" applyNumberFormat="1" applyFont="1" applyBorder="1"/>
    <xf numFmtId="0" fontId="5" fillId="0" borderId="0" xfId="0" applyFont="1" applyAlignment="1">
      <alignment horizontal="left"/>
    </xf>
    <xf numFmtId="0" fontId="12" fillId="0" borderId="0" xfId="1" applyFont="1" applyAlignment="1">
      <alignment horizontal="left"/>
    </xf>
    <xf numFmtId="0" fontId="13" fillId="0" borderId="0" xfId="1" applyFont="1"/>
    <xf numFmtId="0" fontId="12" fillId="0" borderId="0" xfId="1" applyFont="1" applyAlignment="1">
      <alignment horizontal="right"/>
    </xf>
    <xf numFmtId="0" fontId="14" fillId="0" borderId="0" xfId="0" applyFont="1"/>
    <xf numFmtId="0" fontId="12" fillId="0" borderId="0" xfId="1" applyFont="1" applyAlignment="1"/>
    <xf numFmtId="8" fontId="12" fillId="0" borderId="0" xfId="1" applyNumberFormat="1" applyFont="1" applyAlignment="1"/>
    <xf numFmtId="2" fontId="11" fillId="0" borderId="0" xfId="0" applyNumberFormat="1" applyFont="1" applyFill="1" applyBorder="1" applyAlignment="1">
      <alignment horizontal="center"/>
    </xf>
    <xf numFmtId="2" fontId="11" fillId="0" borderId="0" xfId="0" applyNumberFormat="1" applyFont="1" applyFill="1" applyAlignment="1">
      <alignment horizontal="center"/>
    </xf>
    <xf numFmtId="0" fontId="10" fillId="0" borderId="0" xfId="0" applyFont="1" applyBorder="1" applyAlignment="1">
      <alignment horizontal="right"/>
    </xf>
    <xf numFmtId="2" fontId="11" fillId="0" borderId="0" xfId="0" applyNumberFormat="1" applyFont="1" applyAlignment="1">
      <alignment horizontal="center"/>
    </xf>
    <xf numFmtId="165" fontId="8" fillId="0" borderId="0" xfId="0" applyNumberFormat="1" applyFont="1" applyFill="1" applyAlignment="1">
      <alignment horizontal="left"/>
    </xf>
    <xf numFmtId="0" fontId="5" fillId="0" borderId="0" xfId="0" applyFont="1" applyAlignment="1">
      <alignment horizontal="right"/>
    </xf>
    <xf numFmtId="166" fontId="5" fillId="0" borderId="0" xfId="0" applyNumberFormat="1" applyFont="1" applyAlignment="1">
      <alignment horizontal="left"/>
    </xf>
    <xf numFmtId="1" fontId="11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/>
    <xf numFmtId="164" fontId="8" fillId="0" borderId="0" xfId="0" applyNumberFormat="1" applyFont="1" applyFill="1" applyBorder="1" applyAlignment="1">
      <alignment horizontal="center"/>
    </xf>
    <xf numFmtId="0" fontId="16" fillId="0" borderId="0" xfId="0" applyFont="1" applyFill="1"/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5" fillId="0" borderId="0" xfId="0" applyFont="1" applyBorder="1"/>
    <xf numFmtId="0" fontId="20" fillId="0" borderId="0" xfId="4" applyFont="1" applyFill="1"/>
    <xf numFmtId="0" fontId="21" fillId="0" borderId="0" xfId="4" applyFont="1" applyFill="1" applyAlignment="1">
      <alignment horizontal="center" wrapText="1"/>
    </xf>
    <xf numFmtId="0" fontId="18" fillId="0" borderId="0" xfId="4" applyFont="1" applyFill="1" applyBorder="1" applyAlignment="1">
      <alignment horizontal="right"/>
    </xf>
    <xf numFmtId="4" fontId="18" fillId="0" borderId="0" xfId="3" applyNumberFormat="1" applyFont="1" applyFill="1" applyBorder="1" applyAlignment="1">
      <alignment horizontal="right" vertical="top"/>
    </xf>
    <xf numFmtId="0" fontId="19" fillId="0" borderId="0" xfId="4" applyFont="1" applyAlignment="1"/>
    <xf numFmtId="0" fontId="18" fillId="0" borderId="0" xfId="3" applyNumberFormat="1" applyFont="1" applyFill="1" applyBorder="1" applyAlignment="1">
      <alignment vertical="top"/>
    </xf>
    <xf numFmtId="0" fontId="19" fillId="0" borderId="0" xfId="3" applyNumberFormat="1" applyFont="1" applyFill="1" applyBorder="1" applyAlignment="1">
      <alignment horizontal="left" vertical="top" wrapText="1"/>
    </xf>
    <xf numFmtId="0" fontId="24" fillId="0" borderId="0" xfId="3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13" fillId="0" borderId="0" xfId="1" applyFont="1" applyAlignment="1">
      <alignment horizontal="center"/>
    </xf>
    <xf numFmtId="4" fontId="20" fillId="0" borderId="0" xfId="0" applyNumberFormat="1" applyFont="1" applyAlignment="1"/>
    <xf numFmtId="0" fontId="20" fillId="0" borderId="0" xfId="0" applyFont="1"/>
    <xf numFmtId="0" fontId="18" fillId="0" borderId="0" xfId="0" applyFont="1" applyAlignment="1"/>
    <xf numFmtId="0" fontId="5" fillId="0" borderId="0" xfId="0" applyFont="1" applyFill="1" applyAlignment="1">
      <alignment horizontal="left"/>
    </xf>
    <xf numFmtId="166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/>
    <xf numFmtId="4" fontId="8" fillId="0" borderId="0" xfId="0" applyNumberFormat="1" applyFont="1" applyFill="1" applyBorder="1" applyAlignment="1"/>
    <xf numFmtId="0" fontId="8" fillId="0" borderId="0" xfId="0" applyFont="1"/>
    <xf numFmtId="2" fontId="8" fillId="0" borderId="0" xfId="0" applyNumberFormat="1" applyFont="1"/>
    <xf numFmtId="4" fontId="8" fillId="0" borderId="0" xfId="0" applyNumberFormat="1" applyFont="1"/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8" fillId="0" borderId="0" xfId="0" applyNumberFormat="1" applyFont="1" applyFill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0" fontId="23" fillId="0" borderId="0" xfId="3" applyNumberFormat="1" applyFont="1" applyFill="1" applyBorder="1" applyAlignment="1">
      <alignment horizontal="left" vertical="center"/>
    </xf>
    <xf numFmtId="0" fontId="25" fillId="0" borderId="0" xfId="3" applyNumberFormat="1" applyFont="1" applyFill="1" applyBorder="1" applyAlignment="1">
      <alignment horizontal="left"/>
    </xf>
    <xf numFmtId="0" fontId="26" fillId="0" borderId="0" xfId="0" applyFont="1" applyFill="1" applyBorder="1"/>
    <xf numFmtId="4" fontId="9" fillId="0" borderId="0" xfId="0" applyNumberFormat="1" applyFont="1" applyFill="1" applyBorder="1"/>
    <xf numFmtId="2" fontId="9" fillId="0" borderId="0" xfId="0" applyNumberFormat="1" applyFont="1" applyFill="1" applyBorder="1"/>
    <xf numFmtId="2" fontId="26" fillId="0" borderId="0" xfId="0" applyNumberFormat="1" applyFont="1" applyFill="1" applyBorder="1"/>
    <xf numFmtId="4" fontId="26" fillId="0" borderId="0" xfId="0" applyNumberFormat="1" applyFont="1" applyFill="1" applyBorder="1"/>
    <xf numFmtId="4" fontId="26" fillId="0" borderId="0" xfId="0" applyNumberFormat="1" applyFont="1" applyFill="1" applyBorder="1" applyAlignment="1"/>
    <xf numFmtId="0" fontId="24" fillId="0" borderId="0" xfId="3" applyNumberFormat="1" applyFont="1" applyFill="1" applyBorder="1" applyAlignment="1">
      <alignment vertical="center"/>
    </xf>
    <xf numFmtId="49" fontId="11" fillId="0" borderId="0" xfId="0" quotePrefix="1" applyNumberFormat="1" applyFont="1" applyFill="1" applyAlignment="1">
      <alignment horizontal="center"/>
    </xf>
    <xf numFmtId="0" fontId="8" fillId="0" borderId="0" xfId="0" applyFont="1" applyAlignment="1">
      <alignment horizontal="left"/>
    </xf>
    <xf numFmtId="166" fontId="8" fillId="0" borderId="0" xfId="0" applyNumberFormat="1" applyFont="1" applyAlignment="1">
      <alignment horizontal="left"/>
    </xf>
    <xf numFmtId="0" fontId="8" fillId="0" borderId="0" xfId="0" applyFont="1" applyAlignment="1">
      <alignment horizontal="right"/>
    </xf>
    <xf numFmtId="2" fontId="10" fillId="0" borderId="0" xfId="0" applyNumberFormat="1" applyFont="1" applyFill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Fill="1" applyBorder="1" applyAlignment="1"/>
    <xf numFmtId="0" fontId="8" fillId="0" borderId="0" xfId="0" applyFont="1" applyBorder="1"/>
    <xf numFmtId="4" fontId="10" fillId="0" borderId="0" xfId="0" applyNumberFormat="1" applyFont="1" applyFill="1" applyBorder="1" applyAlignment="1"/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24" fillId="0" borderId="0" xfId="3" applyNumberFormat="1" applyFont="1" applyFill="1" applyBorder="1" applyAlignment="1">
      <alignment horizontal="left" vertical="center"/>
    </xf>
    <xf numFmtId="0" fontId="24" fillId="0" borderId="0" xfId="3" applyNumberFormat="1" applyFont="1" applyFill="1" applyBorder="1" applyAlignment="1">
      <alignment horizontal="left" vertical="center"/>
    </xf>
    <xf numFmtId="0" fontId="24" fillId="0" borderId="0" xfId="3" applyNumberFormat="1" applyFont="1" applyFill="1" applyBorder="1" applyAlignment="1">
      <alignment horizontal="left" vertical="center"/>
    </xf>
    <xf numFmtId="0" fontId="27" fillId="0" borderId="0" xfId="0" applyFont="1" applyFill="1" applyAlignment="1"/>
    <xf numFmtId="0" fontId="27" fillId="0" borderId="0" xfId="3" applyNumberFormat="1" applyFont="1" applyFill="1" applyBorder="1" applyAlignment="1">
      <alignment horizontal="left" vertical="center"/>
    </xf>
    <xf numFmtId="2" fontId="28" fillId="0" borderId="0" xfId="0" applyNumberFormat="1" applyFont="1" applyFill="1"/>
    <xf numFmtId="4" fontId="28" fillId="0" borderId="0" xfId="0" applyNumberFormat="1" applyFont="1" applyFill="1"/>
    <xf numFmtId="0" fontId="28" fillId="0" borderId="0" xfId="0" applyFont="1" applyFill="1"/>
    <xf numFmtId="0" fontId="28" fillId="0" borderId="0" xfId="0" applyFont="1" applyFill="1" applyAlignment="1">
      <alignment horizontal="left"/>
    </xf>
    <xf numFmtId="166" fontId="28" fillId="0" borderId="0" xfId="0" applyNumberFormat="1" applyFont="1" applyFill="1" applyAlignment="1">
      <alignment horizontal="left"/>
    </xf>
    <xf numFmtId="0" fontId="28" fillId="0" borderId="0" xfId="0" applyFont="1" applyFill="1" applyAlignment="1">
      <alignment horizontal="right"/>
    </xf>
    <xf numFmtId="2" fontId="28" fillId="0" borderId="0" xfId="0" applyNumberFormat="1" applyFont="1" applyFill="1" applyAlignment="1">
      <alignment horizontal="center"/>
    </xf>
    <xf numFmtId="2" fontId="28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/>
    <xf numFmtId="4" fontId="27" fillId="0" borderId="0" xfId="0" applyNumberFormat="1" applyFont="1" applyFill="1" applyBorder="1" applyAlignment="1"/>
    <xf numFmtId="0" fontId="27" fillId="0" borderId="0" xfId="0" applyFont="1" applyFill="1" applyBorder="1" applyAlignment="1"/>
    <xf numFmtId="0" fontId="28" fillId="0" borderId="0" xfId="0" applyFont="1" applyFill="1" applyBorder="1"/>
    <xf numFmtId="0" fontId="28" fillId="0" borderId="0" xfId="0" applyFont="1"/>
    <xf numFmtId="0" fontId="28" fillId="0" borderId="0" xfId="3" applyNumberFormat="1" applyFont="1" applyFill="1" applyBorder="1" applyAlignment="1">
      <alignment horizontal="left" vertical="center"/>
    </xf>
    <xf numFmtId="2" fontId="28" fillId="0" borderId="0" xfId="0" applyNumberFormat="1" applyFont="1" applyFill="1" applyBorder="1" applyAlignment="1"/>
    <xf numFmtId="4" fontId="28" fillId="0" borderId="0" xfId="0" applyNumberFormat="1" applyFont="1" applyFill="1" applyBorder="1" applyAlignment="1"/>
    <xf numFmtId="0" fontId="24" fillId="0" borderId="0" xfId="3" applyNumberFormat="1" applyFont="1" applyFill="1" applyBorder="1" applyAlignment="1">
      <alignment horizontal="left" vertical="center"/>
    </xf>
    <xf numFmtId="0" fontId="23" fillId="0" borderId="0" xfId="3" applyNumberFormat="1" applyFont="1" applyFill="1" applyBorder="1" applyAlignment="1">
      <alignment horizontal="left" vertical="center"/>
    </xf>
    <xf numFmtId="0" fontId="24" fillId="0" borderId="0" xfId="3" applyNumberFormat="1" applyFont="1" applyFill="1" applyBorder="1" applyAlignment="1">
      <alignment horizontal="left" vertical="center" wrapText="1"/>
    </xf>
    <xf numFmtId="0" fontId="24" fillId="0" borderId="0" xfId="3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2" fontId="8" fillId="0" borderId="0" xfId="0" applyNumberFormat="1" applyFont="1" applyFill="1" applyBorder="1" applyAlignment="1"/>
    <xf numFmtId="0" fontId="29" fillId="0" borderId="0" xfId="0" applyFont="1"/>
    <xf numFmtId="4" fontId="8" fillId="0" borderId="0" xfId="0" applyNumberFormat="1" applyFont="1" applyAlignment="1"/>
    <xf numFmtId="2" fontId="8" fillId="0" borderId="0" xfId="0" applyNumberFormat="1" applyFont="1" applyAlignment="1">
      <alignment horizontal="left"/>
    </xf>
    <xf numFmtId="0" fontId="5" fillId="0" borderId="0" xfId="0" applyFont="1" applyFill="1" applyBorder="1" applyAlignment="1">
      <alignment horizontal="left"/>
    </xf>
    <xf numFmtId="4" fontId="5" fillId="0" borderId="0" xfId="0" applyNumberFormat="1" applyFont="1" applyFill="1" applyBorder="1" applyAlignment="1">
      <alignment horizontal="left"/>
    </xf>
    <xf numFmtId="2" fontId="8" fillId="0" borderId="0" xfId="0" applyNumberFormat="1" applyFont="1" applyFill="1" applyAlignment="1"/>
    <xf numFmtId="0" fontId="10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24" fillId="0" borderId="0" xfId="3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4" fillId="0" borderId="0" xfId="3" applyNumberFormat="1" applyFont="1" applyFill="1" applyBorder="1" applyAlignment="1">
      <alignment horizontal="left" vertical="center"/>
    </xf>
    <xf numFmtId="0" fontId="18" fillId="0" borderId="0" xfId="0" applyFont="1" applyAlignment="1"/>
    <xf numFmtId="0" fontId="18" fillId="0" borderId="0" xfId="3" applyNumberFormat="1" applyFont="1" applyFill="1" applyBorder="1" applyAlignment="1">
      <alignment vertical="center" wrapText="1"/>
    </xf>
    <xf numFmtId="0" fontId="18" fillId="0" borderId="0" xfId="3" applyNumberFormat="1" applyFont="1" applyFill="1" applyBorder="1" applyAlignment="1">
      <alignment horizontal="left" vertical="top" wrapText="1"/>
    </xf>
    <xf numFmtId="0" fontId="19" fillId="0" borderId="0" xfId="3" applyNumberFormat="1" applyFont="1" applyFill="1" applyBorder="1" applyAlignment="1">
      <alignment horizontal="left" vertical="top" wrapText="1"/>
    </xf>
    <xf numFmtId="0" fontId="22" fillId="0" borderId="0" xfId="3" applyNumberFormat="1" applyFont="1" applyFill="1" applyBorder="1" applyAlignment="1">
      <alignment horizontal="center"/>
    </xf>
    <xf numFmtId="0" fontId="24" fillId="0" borderId="0" xfId="3" applyNumberFormat="1" applyFont="1" applyFill="1" applyBorder="1" applyAlignment="1">
      <alignment horizontal="center" vertical="center"/>
    </xf>
    <xf numFmtId="0" fontId="24" fillId="0" borderId="0" xfId="3" applyNumberFormat="1" applyFont="1" applyFill="1" applyBorder="1" applyAlignment="1">
      <alignment horizontal="left" vertical="center" wrapText="1"/>
    </xf>
    <xf numFmtId="0" fontId="24" fillId="0" borderId="0" xfId="3" applyNumberFormat="1" applyFont="1" applyFill="1" applyBorder="1" applyAlignment="1">
      <alignment horizontal="left" vertical="center"/>
    </xf>
    <xf numFmtId="0" fontId="29" fillId="0" borderId="0" xfId="0" applyFont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/>
    </xf>
    <xf numFmtId="167" fontId="11" fillId="0" borderId="0" xfId="0" applyNumberFormat="1" applyFont="1" applyFill="1" applyBorder="1" applyAlignment="1">
      <alignment horizontal="center"/>
    </xf>
  </cellXfs>
  <cellStyles count="5">
    <cellStyle name="Normal 2" xfId="1"/>
    <cellStyle name="Normal_NEOPRoMEL" xfId="3"/>
    <cellStyle name="Βασικό_1η  Αναλυτική  επιμέτρηση (λογαριασμού)" xfId="2"/>
    <cellStyle name="Βασικό_ΠΡΟΥΠΟΛΟΓΙΣΜΟΣ ΠΟΛΙΤΙΣΤΙΚΟ ΚΕΝΤΡΟ ΕΦΥΡΑΣ" xfId="4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60" name="Line 250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61" name="Line 279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62" name="Line 281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63" name="Line 284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64" name="Line 285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65" name="Line 286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66" name="Line 287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67" name="Line 288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68" name="Line 289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69" name="Line 290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70" name="Line 291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71" name="Line 292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190500</xdr:colOff>
      <xdr:row>11</xdr:row>
      <xdr:rowOff>0</xdr:rowOff>
    </xdr:from>
    <xdr:to>
      <xdr:col>4</xdr:col>
      <xdr:colOff>190500</xdr:colOff>
      <xdr:row>11</xdr:row>
      <xdr:rowOff>0</xdr:rowOff>
    </xdr:to>
    <xdr:sp macro="" textlink="">
      <xdr:nvSpPr>
        <xdr:cNvPr id="372" name="Line 293"/>
        <xdr:cNvSpPr>
          <a:spLocks noChangeShapeType="1"/>
        </xdr:cNvSpPr>
      </xdr:nvSpPr>
      <xdr:spPr bwMode="auto">
        <a:xfrm>
          <a:off x="1714500" y="3657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35"/>
  <sheetViews>
    <sheetView tabSelected="1" topLeftCell="A213" zoomScaleNormal="100" zoomScaleSheetLayoutView="90" workbookViewId="0">
      <selection activeCell="Q232" sqref="A1:Q232"/>
    </sheetView>
  </sheetViews>
  <sheetFormatPr defaultColWidth="9.28515625" defaultRowHeight="15.75" x14ac:dyDescent="0.25"/>
  <cols>
    <col min="1" max="1" width="3.85546875" style="18" customWidth="1"/>
    <col min="2" max="2" width="4.28515625" style="18" customWidth="1"/>
    <col min="3" max="3" width="6.140625" style="20" customWidth="1"/>
    <col min="4" max="4" width="4.140625" style="19" customWidth="1"/>
    <col min="5" max="5" width="7.7109375" style="20" customWidth="1"/>
    <col min="6" max="6" width="13.7109375" style="19" customWidth="1"/>
    <col min="7" max="7" width="9.28515625" style="20" customWidth="1"/>
    <col min="8" max="8" width="5.85546875" style="20" customWidth="1"/>
    <col min="9" max="9" width="9.7109375" style="20" customWidth="1"/>
    <col min="10" max="10" width="2.7109375" style="19" customWidth="1"/>
    <col min="11" max="11" width="10.7109375" style="3" customWidth="1"/>
    <col min="12" max="12" width="3.140625" style="21" customWidth="1"/>
    <col min="13" max="13" width="11.5703125" style="3" customWidth="1"/>
    <col min="14" max="14" width="4.7109375" style="3" customWidth="1"/>
    <col min="15" max="15" width="13.140625" style="3" customWidth="1"/>
    <col min="16" max="16" width="4.85546875" style="3" customWidth="1"/>
    <col min="17" max="17" width="11.28515625" style="3" customWidth="1"/>
    <col min="18" max="18" width="4.42578125" style="3" customWidth="1"/>
    <col min="19" max="19" width="1.140625" style="3" customWidth="1"/>
    <col min="20" max="20" width="1.7109375" style="3" customWidth="1"/>
    <col min="21" max="254" width="9.28515625" style="3"/>
    <col min="255" max="256" width="3.85546875" style="3" customWidth="1"/>
    <col min="257" max="257" width="3" style="3" customWidth="1"/>
    <col min="258" max="258" width="1.85546875" style="3" customWidth="1"/>
    <col min="259" max="259" width="6.140625" style="3" customWidth="1"/>
    <col min="260" max="260" width="4.140625" style="3" customWidth="1"/>
    <col min="261" max="261" width="8.28515625" style="3" customWidth="1"/>
    <col min="262" max="262" width="4.85546875" style="3" customWidth="1"/>
    <col min="263" max="263" width="9.85546875" style="3" customWidth="1"/>
    <col min="264" max="264" width="5.85546875" style="3" customWidth="1"/>
    <col min="265" max="265" width="9.7109375" style="3" customWidth="1"/>
    <col min="266" max="266" width="2.7109375" style="3" customWidth="1"/>
    <col min="267" max="267" width="10.7109375" style="3" bestFit="1" customWidth="1"/>
    <col min="268" max="268" width="3" style="3" customWidth="1"/>
    <col min="269" max="269" width="10" style="3" customWidth="1"/>
    <col min="270" max="270" width="4.7109375" style="3" customWidth="1"/>
    <col min="271" max="271" width="10.85546875" style="3" customWidth="1"/>
    <col min="272" max="272" width="4.85546875" style="3" customWidth="1"/>
    <col min="273" max="273" width="11.28515625" style="3" customWidth="1"/>
    <col min="274" max="274" width="4.42578125" style="3" customWidth="1"/>
    <col min="275" max="275" width="1.140625" style="3" customWidth="1"/>
    <col min="276" max="276" width="1.7109375" style="3" customWidth="1"/>
    <col min="277" max="510" width="9.28515625" style="3"/>
    <col min="511" max="512" width="3.85546875" style="3" customWidth="1"/>
    <col min="513" max="513" width="3" style="3" customWidth="1"/>
    <col min="514" max="514" width="1.85546875" style="3" customWidth="1"/>
    <col min="515" max="515" width="6.140625" style="3" customWidth="1"/>
    <col min="516" max="516" width="4.140625" style="3" customWidth="1"/>
    <col min="517" max="517" width="8.28515625" style="3" customWidth="1"/>
    <col min="518" max="518" width="4.85546875" style="3" customWidth="1"/>
    <col min="519" max="519" width="9.85546875" style="3" customWidth="1"/>
    <col min="520" max="520" width="5.85546875" style="3" customWidth="1"/>
    <col min="521" max="521" width="9.7109375" style="3" customWidth="1"/>
    <col min="522" max="522" width="2.7109375" style="3" customWidth="1"/>
    <col min="523" max="523" width="10.7109375" style="3" bestFit="1" customWidth="1"/>
    <col min="524" max="524" width="3" style="3" customWidth="1"/>
    <col min="525" max="525" width="10" style="3" customWidth="1"/>
    <col min="526" max="526" width="4.7109375" style="3" customWidth="1"/>
    <col min="527" max="527" width="10.85546875" style="3" customWidth="1"/>
    <col min="528" max="528" width="4.85546875" style="3" customWidth="1"/>
    <col min="529" max="529" width="11.28515625" style="3" customWidth="1"/>
    <col min="530" max="530" width="4.42578125" style="3" customWidth="1"/>
    <col min="531" max="531" width="1.140625" style="3" customWidth="1"/>
    <col min="532" max="532" width="1.7109375" style="3" customWidth="1"/>
    <col min="533" max="766" width="9.28515625" style="3"/>
    <col min="767" max="768" width="3.85546875" style="3" customWidth="1"/>
    <col min="769" max="769" width="3" style="3" customWidth="1"/>
    <col min="770" max="770" width="1.85546875" style="3" customWidth="1"/>
    <col min="771" max="771" width="6.140625" style="3" customWidth="1"/>
    <col min="772" max="772" width="4.140625" style="3" customWidth="1"/>
    <col min="773" max="773" width="8.28515625" style="3" customWidth="1"/>
    <col min="774" max="774" width="4.85546875" style="3" customWidth="1"/>
    <col min="775" max="775" width="9.85546875" style="3" customWidth="1"/>
    <col min="776" max="776" width="5.85546875" style="3" customWidth="1"/>
    <col min="777" max="777" width="9.7109375" style="3" customWidth="1"/>
    <col min="778" max="778" width="2.7109375" style="3" customWidth="1"/>
    <col min="779" max="779" width="10.7109375" style="3" bestFit="1" customWidth="1"/>
    <col min="780" max="780" width="3" style="3" customWidth="1"/>
    <col min="781" max="781" width="10" style="3" customWidth="1"/>
    <col min="782" max="782" width="4.7109375" style="3" customWidth="1"/>
    <col min="783" max="783" width="10.85546875" style="3" customWidth="1"/>
    <col min="784" max="784" width="4.85546875" style="3" customWidth="1"/>
    <col min="785" max="785" width="11.28515625" style="3" customWidth="1"/>
    <col min="786" max="786" width="4.42578125" style="3" customWidth="1"/>
    <col min="787" max="787" width="1.140625" style="3" customWidth="1"/>
    <col min="788" max="788" width="1.7109375" style="3" customWidth="1"/>
    <col min="789" max="1022" width="9.28515625" style="3"/>
    <col min="1023" max="1024" width="3.85546875" style="3" customWidth="1"/>
    <col min="1025" max="1025" width="3" style="3" customWidth="1"/>
    <col min="1026" max="1026" width="1.85546875" style="3" customWidth="1"/>
    <col min="1027" max="1027" width="6.140625" style="3" customWidth="1"/>
    <col min="1028" max="1028" width="4.140625" style="3" customWidth="1"/>
    <col min="1029" max="1029" width="8.28515625" style="3" customWidth="1"/>
    <col min="1030" max="1030" width="4.85546875" style="3" customWidth="1"/>
    <col min="1031" max="1031" width="9.85546875" style="3" customWidth="1"/>
    <col min="1032" max="1032" width="5.85546875" style="3" customWidth="1"/>
    <col min="1033" max="1033" width="9.7109375" style="3" customWidth="1"/>
    <col min="1034" max="1034" width="2.7109375" style="3" customWidth="1"/>
    <col min="1035" max="1035" width="10.7109375" style="3" bestFit="1" customWidth="1"/>
    <col min="1036" max="1036" width="3" style="3" customWidth="1"/>
    <col min="1037" max="1037" width="10" style="3" customWidth="1"/>
    <col min="1038" max="1038" width="4.7109375" style="3" customWidth="1"/>
    <col min="1039" max="1039" width="10.85546875" style="3" customWidth="1"/>
    <col min="1040" max="1040" width="4.85546875" style="3" customWidth="1"/>
    <col min="1041" max="1041" width="11.28515625" style="3" customWidth="1"/>
    <col min="1042" max="1042" width="4.42578125" style="3" customWidth="1"/>
    <col min="1043" max="1043" width="1.140625" style="3" customWidth="1"/>
    <col min="1044" max="1044" width="1.7109375" style="3" customWidth="1"/>
    <col min="1045" max="1278" width="9.28515625" style="3"/>
    <col min="1279" max="1280" width="3.85546875" style="3" customWidth="1"/>
    <col min="1281" max="1281" width="3" style="3" customWidth="1"/>
    <col min="1282" max="1282" width="1.85546875" style="3" customWidth="1"/>
    <col min="1283" max="1283" width="6.140625" style="3" customWidth="1"/>
    <col min="1284" max="1284" width="4.140625" style="3" customWidth="1"/>
    <col min="1285" max="1285" width="8.28515625" style="3" customWidth="1"/>
    <col min="1286" max="1286" width="4.85546875" style="3" customWidth="1"/>
    <col min="1287" max="1287" width="9.85546875" style="3" customWidth="1"/>
    <col min="1288" max="1288" width="5.85546875" style="3" customWidth="1"/>
    <col min="1289" max="1289" width="9.7109375" style="3" customWidth="1"/>
    <col min="1290" max="1290" width="2.7109375" style="3" customWidth="1"/>
    <col min="1291" max="1291" width="10.7109375" style="3" bestFit="1" customWidth="1"/>
    <col min="1292" max="1292" width="3" style="3" customWidth="1"/>
    <col min="1293" max="1293" width="10" style="3" customWidth="1"/>
    <col min="1294" max="1294" width="4.7109375" style="3" customWidth="1"/>
    <col min="1295" max="1295" width="10.85546875" style="3" customWidth="1"/>
    <col min="1296" max="1296" width="4.85546875" style="3" customWidth="1"/>
    <col min="1297" max="1297" width="11.28515625" style="3" customWidth="1"/>
    <col min="1298" max="1298" width="4.42578125" style="3" customWidth="1"/>
    <col min="1299" max="1299" width="1.140625" style="3" customWidth="1"/>
    <col min="1300" max="1300" width="1.7109375" style="3" customWidth="1"/>
    <col min="1301" max="1534" width="9.28515625" style="3"/>
    <col min="1535" max="1536" width="3.85546875" style="3" customWidth="1"/>
    <col min="1537" max="1537" width="3" style="3" customWidth="1"/>
    <col min="1538" max="1538" width="1.85546875" style="3" customWidth="1"/>
    <col min="1539" max="1539" width="6.140625" style="3" customWidth="1"/>
    <col min="1540" max="1540" width="4.140625" style="3" customWidth="1"/>
    <col min="1541" max="1541" width="8.28515625" style="3" customWidth="1"/>
    <col min="1542" max="1542" width="4.85546875" style="3" customWidth="1"/>
    <col min="1543" max="1543" width="9.85546875" style="3" customWidth="1"/>
    <col min="1544" max="1544" width="5.85546875" style="3" customWidth="1"/>
    <col min="1545" max="1545" width="9.7109375" style="3" customWidth="1"/>
    <col min="1546" max="1546" width="2.7109375" style="3" customWidth="1"/>
    <col min="1547" max="1547" width="10.7109375" style="3" bestFit="1" customWidth="1"/>
    <col min="1548" max="1548" width="3" style="3" customWidth="1"/>
    <col min="1549" max="1549" width="10" style="3" customWidth="1"/>
    <col min="1550" max="1550" width="4.7109375" style="3" customWidth="1"/>
    <col min="1551" max="1551" width="10.85546875" style="3" customWidth="1"/>
    <col min="1552" max="1552" width="4.85546875" style="3" customWidth="1"/>
    <col min="1553" max="1553" width="11.28515625" style="3" customWidth="1"/>
    <col min="1554" max="1554" width="4.42578125" style="3" customWidth="1"/>
    <col min="1555" max="1555" width="1.140625" style="3" customWidth="1"/>
    <col min="1556" max="1556" width="1.7109375" style="3" customWidth="1"/>
    <col min="1557" max="1790" width="9.28515625" style="3"/>
    <col min="1791" max="1792" width="3.85546875" style="3" customWidth="1"/>
    <col min="1793" max="1793" width="3" style="3" customWidth="1"/>
    <col min="1794" max="1794" width="1.85546875" style="3" customWidth="1"/>
    <col min="1795" max="1795" width="6.140625" style="3" customWidth="1"/>
    <col min="1796" max="1796" width="4.140625" style="3" customWidth="1"/>
    <col min="1797" max="1797" width="8.28515625" style="3" customWidth="1"/>
    <col min="1798" max="1798" width="4.85546875" style="3" customWidth="1"/>
    <col min="1799" max="1799" width="9.85546875" style="3" customWidth="1"/>
    <col min="1800" max="1800" width="5.85546875" style="3" customWidth="1"/>
    <col min="1801" max="1801" width="9.7109375" style="3" customWidth="1"/>
    <col min="1802" max="1802" width="2.7109375" style="3" customWidth="1"/>
    <col min="1803" max="1803" width="10.7109375" style="3" bestFit="1" customWidth="1"/>
    <col min="1804" max="1804" width="3" style="3" customWidth="1"/>
    <col min="1805" max="1805" width="10" style="3" customWidth="1"/>
    <col min="1806" max="1806" width="4.7109375" style="3" customWidth="1"/>
    <col min="1807" max="1807" width="10.85546875" style="3" customWidth="1"/>
    <col min="1808" max="1808" width="4.85546875" style="3" customWidth="1"/>
    <col min="1809" max="1809" width="11.28515625" style="3" customWidth="1"/>
    <col min="1810" max="1810" width="4.42578125" style="3" customWidth="1"/>
    <col min="1811" max="1811" width="1.140625" style="3" customWidth="1"/>
    <col min="1812" max="1812" width="1.7109375" style="3" customWidth="1"/>
    <col min="1813" max="2046" width="9.28515625" style="3"/>
    <col min="2047" max="2048" width="3.85546875" style="3" customWidth="1"/>
    <col min="2049" max="2049" width="3" style="3" customWidth="1"/>
    <col min="2050" max="2050" width="1.85546875" style="3" customWidth="1"/>
    <col min="2051" max="2051" width="6.140625" style="3" customWidth="1"/>
    <col min="2052" max="2052" width="4.140625" style="3" customWidth="1"/>
    <col min="2053" max="2053" width="8.28515625" style="3" customWidth="1"/>
    <col min="2054" max="2054" width="4.85546875" style="3" customWidth="1"/>
    <col min="2055" max="2055" width="9.85546875" style="3" customWidth="1"/>
    <col min="2056" max="2056" width="5.85546875" style="3" customWidth="1"/>
    <col min="2057" max="2057" width="9.7109375" style="3" customWidth="1"/>
    <col min="2058" max="2058" width="2.7109375" style="3" customWidth="1"/>
    <col min="2059" max="2059" width="10.7109375" style="3" bestFit="1" customWidth="1"/>
    <col min="2060" max="2060" width="3" style="3" customWidth="1"/>
    <col min="2061" max="2061" width="10" style="3" customWidth="1"/>
    <col min="2062" max="2062" width="4.7109375" style="3" customWidth="1"/>
    <col min="2063" max="2063" width="10.85546875" style="3" customWidth="1"/>
    <col min="2064" max="2064" width="4.85546875" style="3" customWidth="1"/>
    <col min="2065" max="2065" width="11.28515625" style="3" customWidth="1"/>
    <col min="2066" max="2066" width="4.42578125" style="3" customWidth="1"/>
    <col min="2067" max="2067" width="1.140625" style="3" customWidth="1"/>
    <col min="2068" max="2068" width="1.7109375" style="3" customWidth="1"/>
    <col min="2069" max="2302" width="9.28515625" style="3"/>
    <col min="2303" max="2304" width="3.85546875" style="3" customWidth="1"/>
    <col min="2305" max="2305" width="3" style="3" customWidth="1"/>
    <col min="2306" max="2306" width="1.85546875" style="3" customWidth="1"/>
    <col min="2307" max="2307" width="6.140625" style="3" customWidth="1"/>
    <col min="2308" max="2308" width="4.140625" style="3" customWidth="1"/>
    <col min="2309" max="2309" width="8.28515625" style="3" customWidth="1"/>
    <col min="2310" max="2310" width="4.85546875" style="3" customWidth="1"/>
    <col min="2311" max="2311" width="9.85546875" style="3" customWidth="1"/>
    <col min="2312" max="2312" width="5.85546875" style="3" customWidth="1"/>
    <col min="2313" max="2313" width="9.7109375" style="3" customWidth="1"/>
    <col min="2314" max="2314" width="2.7109375" style="3" customWidth="1"/>
    <col min="2315" max="2315" width="10.7109375" style="3" bestFit="1" customWidth="1"/>
    <col min="2316" max="2316" width="3" style="3" customWidth="1"/>
    <col min="2317" max="2317" width="10" style="3" customWidth="1"/>
    <col min="2318" max="2318" width="4.7109375" style="3" customWidth="1"/>
    <col min="2319" max="2319" width="10.85546875" style="3" customWidth="1"/>
    <col min="2320" max="2320" width="4.85546875" style="3" customWidth="1"/>
    <col min="2321" max="2321" width="11.28515625" style="3" customWidth="1"/>
    <col min="2322" max="2322" width="4.42578125" style="3" customWidth="1"/>
    <col min="2323" max="2323" width="1.140625" style="3" customWidth="1"/>
    <col min="2324" max="2324" width="1.7109375" style="3" customWidth="1"/>
    <col min="2325" max="2558" width="9.28515625" style="3"/>
    <col min="2559" max="2560" width="3.85546875" style="3" customWidth="1"/>
    <col min="2561" max="2561" width="3" style="3" customWidth="1"/>
    <col min="2562" max="2562" width="1.85546875" style="3" customWidth="1"/>
    <col min="2563" max="2563" width="6.140625" style="3" customWidth="1"/>
    <col min="2564" max="2564" width="4.140625" style="3" customWidth="1"/>
    <col min="2565" max="2565" width="8.28515625" style="3" customWidth="1"/>
    <col min="2566" max="2566" width="4.85546875" style="3" customWidth="1"/>
    <col min="2567" max="2567" width="9.85546875" style="3" customWidth="1"/>
    <col min="2568" max="2568" width="5.85546875" style="3" customWidth="1"/>
    <col min="2569" max="2569" width="9.7109375" style="3" customWidth="1"/>
    <col min="2570" max="2570" width="2.7109375" style="3" customWidth="1"/>
    <col min="2571" max="2571" width="10.7109375" style="3" bestFit="1" customWidth="1"/>
    <col min="2572" max="2572" width="3" style="3" customWidth="1"/>
    <col min="2573" max="2573" width="10" style="3" customWidth="1"/>
    <col min="2574" max="2574" width="4.7109375" style="3" customWidth="1"/>
    <col min="2575" max="2575" width="10.85546875" style="3" customWidth="1"/>
    <col min="2576" max="2576" width="4.85546875" style="3" customWidth="1"/>
    <col min="2577" max="2577" width="11.28515625" style="3" customWidth="1"/>
    <col min="2578" max="2578" width="4.42578125" style="3" customWidth="1"/>
    <col min="2579" max="2579" width="1.140625" style="3" customWidth="1"/>
    <col min="2580" max="2580" width="1.7109375" style="3" customWidth="1"/>
    <col min="2581" max="2814" width="9.28515625" style="3"/>
    <col min="2815" max="2816" width="3.85546875" style="3" customWidth="1"/>
    <col min="2817" max="2817" width="3" style="3" customWidth="1"/>
    <col min="2818" max="2818" width="1.85546875" style="3" customWidth="1"/>
    <col min="2819" max="2819" width="6.140625" style="3" customWidth="1"/>
    <col min="2820" max="2820" width="4.140625" style="3" customWidth="1"/>
    <col min="2821" max="2821" width="8.28515625" style="3" customWidth="1"/>
    <col min="2822" max="2822" width="4.85546875" style="3" customWidth="1"/>
    <col min="2823" max="2823" width="9.85546875" style="3" customWidth="1"/>
    <col min="2824" max="2824" width="5.85546875" style="3" customWidth="1"/>
    <col min="2825" max="2825" width="9.7109375" style="3" customWidth="1"/>
    <col min="2826" max="2826" width="2.7109375" style="3" customWidth="1"/>
    <col min="2827" max="2827" width="10.7109375" style="3" bestFit="1" customWidth="1"/>
    <col min="2828" max="2828" width="3" style="3" customWidth="1"/>
    <col min="2829" max="2829" width="10" style="3" customWidth="1"/>
    <col min="2830" max="2830" width="4.7109375" style="3" customWidth="1"/>
    <col min="2831" max="2831" width="10.85546875" style="3" customWidth="1"/>
    <col min="2832" max="2832" width="4.85546875" style="3" customWidth="1"/>
    <col min="2833" max="2833" width="11.28515625" style="3" customWidth="1"/>
    <col min="2834" max="2834" width="4.42578125" style="3" customWidth="1"/>
    <col min="2835" max="2835" width="1.140625" style="3" customWidth="1"/>
    <col min="2836" max="2836" width="1.7109375" style="3" customWidth="1"/>
    <col min="2837" max="3070" width="9.28515625" style="3"/>
    <col min="3071" max="3072" width="3.85546875" style="3" customWidth="1"/>
    <col min="3073" max="3073" width="3" style="3" customWidth="1"/>
    <col min="3074" max="3074" width="1.85546875" style="3" customWidth="1"/>
    <col min="3075" max="3075" width="6.140625" style="3" customWidth="1"/>
    <col min="3076" max="3076" width="4.140625" style="3" customWidth="1"/>
    <col min="3077" max="3077" width="8.28515625" style="3" customWidth="1"/>
    <col min="3078" max="3078" width="4.85546875" style="3" customWidth="1"/>
    <col min="3079" max="3079" width="9.85546875" style="3" customWidth="1"/>
    <col min="3080" max="3080" width="5.85546875" style="3" customWidth="1"/>
    <col min="3081" max="3081" width="9.7109375" style="3" customWidth="1"/>
    <col min="3082" max="3082" width="2.7109375" style="3" customWidth="1"/>
    <col min="3083" max="3083" width="10.7109375" style="3" bestFit="1" customWidth="1"/>
    <col min="3084" max="3084" width="3" style="3" customWidth="1"/>
    <col min="3085" max="3085" width="10" style="3" customWidth="1"/>
    <col min="3086" max="3086" width="4.7109375" style="3" customWidth="1"/>
    <col min="3087" max="3087" width="10.85546875" style="3" customWidth="1"/>
    <col min="3088" max="3088" width="4.85546875" style="3" customWidth="1"/>
    <col min="3089" max="3089" width="11.28515625" style="3" customWidth="1"/>
    <col min="3090" max="3090" width="4.42578125" style="3" customWidth="1"/>
    <col min="3091" max="3091" width="1.140625" style="3" customWidth="1"/>
    <col min="3092" max="3092" width="1.7109375" style="3" customWidth="1"/>
    <col min="3093" max="3326" width="9.28515625" style="3"/>
    <col min="3327" max="3328" width="3.85546875" style="3" customWidth="1"/>
    <col min="3329" max="3329" width="3" style="3" customWidth="1"/>
    <col min="3330" max="3330" width="1.85546875" style="3" customWidth="1"/>
    <col min="3331" max="3331" width="6.140625" style="3" customWidth="1"/>
    <col min="3332" max="3332" width="4.140625" style="3" customWidth="1"/>
    <col min="3333" max="3333" width="8.28515625" style="3" customWidth="1"/>
    <col min="3334" max="3334" width="4.85546875" style="3" customWidth="1"/>
    <col min="3335" max="3335" width="9.85546875" style="3" customWidth="1"/>
    <col min="3336" max="3336" width="5.85546875" style="3" customWidth="1"/>
    <col min="3337" max="3337" width="9.7109375" style="3" customWidth="1"/>
    <col min="3338" max="3338" width="2.7109375" style="3" customWidth="1"/>
    <col min="3339" max="3339" width="10.7109375" style="3" bestFit="1" customWidth="1"/>
    <col min="3340" max="3340" width="3" style="3" customWidth="1"/>
    <col min="3341" max="3341" width="10" style="3" customWidth="1"/>
    <col min="3342" max="3342" width="4.7109375" style="3" customWidth="1"/>
    <col min="3343" max="3343" width="10.85546875" style="3" customWidth="1"/>
    <col min="3344" max="3344" width="4.85546875" style="3" customWidth="1"/>
    <col min="3345" max="3345" width="11.28515625" style="3" customWidth="1"/>
    <col min="3346" max="3346" width="4.42578125" style="3" customWidth="1"/>
    <col min="3347" max="3347" width="1.140625" style="3" customWidth="1"/>
    <col min="3348" max="3348" width="1.7109375" style="3" customWidth="1"/>
    <col min="3349" max="3582" width="9.28515625" style="3"/>
    <col min="3583" max="3584" width="3.85546875" style="3" customWidth="1"/>
    <col min="3585" max="3585" width="3" style="3" customWidth="1"/>
    <col min="3586" max="3586" width="1.85546875" style="3" customWidth="1"/>
    <col min="3587" max="3587" width="6.140625" style="3" customWidth="1"/>
    <col min="3588" max="3588" width="4.140625" style="3" customWidth="1"/>
    <col min="3589" max="3589" width="8.28515625" style="3" customWidth="1"/>
    <col min="3590" max="3590" width="4.85546875" style="3" customWidth="1"/>
    <col min="3591" max="3591" width="9.85546875" style="3" customWidth="1"/>
    <col min="3592" max="3592" width="5.85546875" style="3" customWidth="1"/>
    <col min="3593" max="3593" width="9.7109375" style="3" customWidth="1"/>
    <col min="3594" max="3594" width="2.7109375" style="3" customWidth="1"/>
    <col min="3595" max="3595" width="10.7109375" style="3" bestFit="1" customWidth="1"/>
    <col min="3596" max="3596" width="3" style="3" customWidth="1"/>
    <col min="3597" max="3597" width="10" style="3" customWidth="1"/>
    <col min="3598" max="3598" width="4.7109375" style="3" customWidth="1"/>
    <col min="3599" max="3599" width="10.85546875" style="3" customWidth="1"/>
    <col min="3600" max="3600" width="4.85546875" style="3" customWidth="1"/>
    <col min="3601" max="3601" width="11.28515625" style="3" customWidth="1"/>
    <col min="3602" max="3602" width="4.42578125" style="3" customWidth="1"/>
    <col min="3603" max="3603" width="1.140625" style="3" customWidth="1"/>
    <col min="3604" max="3604" width="1.7109375" style="3" customWidth="1"/>
    <col min="3605" max="3838" width="9.28515625" style="3"/>
    <col min="3839" max="3840" width="3.85546875" style="3" customWidth="1"/>
    <col min="3841" max="3841" width="3" style="3" customWidth="1"/>
    <col min="3842" max="3842" width="1.85546875" style="3" customWidth="1"/>
    <col min="3843" max="3843" width="6.140625" style="3" customWidth="1"/>
    <col min="3844" max="3844" width="4.140625" style="3" customWidth="1"/>
    <col min="3845" max="3845" width="8.28515625" style="3" customWidth="1"/>
    <col min="3846" max="3846" width="4.85546875" style="3" customWidth="1"/>
    <col min="3847" max="3847" width="9.85546875" style="3" customWidth="1"/>
    <col min="3848" max="3848" width="5.85546875" style="3" customWidth="1"/>
    <col min="3849" max="3849" width="9.7109375" style="3" customWidth="1"/>
    <col min="3850" max="3850" width="2.7109375" style="3" customWidth="1"/>
    <col min="3851" max="3851" width="10.7109375" style="3" bestFit="1" customWidth="1"/>
    <col min="3852" max="3852" width="3" style="3" customWidth="1"/>
    <col min="3853" max="3853" width="10" style="3" customWidth="1"/>
    <col min="3854" max="3854" width="4.7109375" style="3" customWidth="1"/>
    <col min="3855" max="3855" width="10.85546875" style="3" customWidth="1"/>
    <col min="3856" max="3856" width="4.85546875" style="3" customWidth="1"/>
    <col min="3857" max="3857" width="11.28515625" style="3" customWidth="1"/>
    <col min="3858" max="3858" width="4.42578125" style="3" customWidth="1"/>
    <col min="3859" max="3859" width="1.140625" style="3" customWidth="1"/>
    <col min="3860" max="3860" width="1.7109375" style="3" customWidth="1"/>
    <col min="3861" max="4094" width="9.28515625" style="3"/>
    <col min="4095" max="4096" width="3.85546875" style="3" customWidth="1"/>
    <col min="4097" max="4097" width="3" style="3" customWidth="1"/>
    <col min="4098" max="4098" width="1.85546875" style="3" customWidth="1"/>
    <col min="4099" max="4099" width="6.140625" style="3" customWidth="1"/>
    <col min="4100" max="4100" width="4.140625" style="3" customWidth="1"/>
    <col min="4101" max="4101" width="8.28515625" style="3" customWidth="1"/>
    <col min="4102" max="4102" width="4.85546875" style="3" customWidth="1"/>
    <col min="4103" max="4103" width="9.85546875" style="3" customWidth="1"/>
    <col min="4104" max="4104" width="5.85546875" style="3" customWidth="1"/>
    <col min="4105" max="4105" width="9.7109375" style="3" customWidth="1"/>
    <col min="4106" max="4106" width="2.7109375" style="3" customWidth="1"/>
    <col min="4107" max="4107" width="10.7109375" style="3" bestFit="1" customWidth="1"/>
    <col min="4108" max="4108" width="3" style="3" customWidth="1"/>
    <col min="4109" max="4109" width="10" style="3" customWidth="1"/>
    <col min="4110" max="4110" width="4.7109375" style="3" customWidth="1"/>
    <col min="4111" max="4111" width="10.85546875" style="3" customWidth="1"/>
    <col min="4112" max="4112" width="4.85546875" style="3" customWidth="1"/>
    <col min="4113" max="4113" width="11.28515625" style="3" customWidth="1"/>
    <col min="4114" max="4114" width="4.42578125" style="3" customWidth="1"/>
    <col min="4115" max="4115" width="1.140625" style="3" customWidth="1"/>
    <col min="4116" max="4116" width="1.7109375" style="3" customWidth="1"/>
    <col min="4117" max="4350" width="9.28515625" style="3"/>
    <col min="4351" max="4352" width="3.85546875" style="3" customWidth="1"/>
    <col min="4353" max="4353" width="3" style="3" customWidth="1"/>
    <col min="4354" max="4354" width="1.85546875" style="3" customWidth="1"/>
    <col min="4355" max="4355" width="6.140625" style="3" customWidth="1"/>
    <col min="4356" max="4356" width="4.140625" style="3" customWidth="1"/>
    <col min="4357" max="4357" width="8.28515625" style="3" customWidth="1"/>
    <col min="4358" max="4358" width="4.85546875" style="3" customWidth="1"/>
    <col min="4359" max="4359" width="9.85546875" style="3" customWidth="1"/>
    <col min="4360" max="4360" width="5.85546875" style="3" customWidth="1"/>
    <col min="4361" max="4361" width="9.7109375" style="3" customWidth="1"/>
    <col min="4362" max="4362" width="2.7109375" style="3" customWidth="1"/>
    <col min="4363" max="4363" width="10.7109375" style="3" bestFit="1" customWidth="1"/>
    <col min="4364" max="4364" width="3" style="3" customWidth="1"/>
    <col min="4365" max="4365" width="10" style="3" customWidth="1"/>
    <col min="4366" max="4366" width="4.7109375" style="3" customWidth="1"/>
    <col min="4367" max="4367" width="10.85546875" style="3" customWidth="1"/>
    <col min="4368" max="4368" width="4.85546875" style="3" customWidth="1"/>
    <col min="4369" max="4369" width="11.28515625" style="3" customWidth="1"/>
    <col min="4370" max="4370" width="4.42578125" style="3" customWidth="1"/>
    <col min="4371" max="4371" width="1.140625" style="3" customWidth="1"/>
    <col min="4372" max="4372" width="1.7109375" style="3" customWidth="1"/>
    <col min="4373" max="4606" width="9.28515625" style="3"/>
    <col min="4607" max="4608" width="3.85546875" style="3" customWidth="1"/>
    <col min="4609" max="4609" width="3" style="3" customWidth="1"/>
    <col min="4610" max="4610" width="1.85546875" style="3" customWidth="1"/>
    <col min="4611" max="4611" width="6.140625" style="3" customWidth="1"/>
    <col min="4612" max="4612" width="4.140625" style="3" customWidth="1"/>
    <col min="4613" max="4613" width="8.28515625" style="3" customWidth="1"/>
    <col min="4614" max="4614" width="4.85546875" style="3" customWidth="1"/>
    <col min="4615" max="4615" width="9.85546875" style="3" customWidth="1"/>
    <col min="4616" max="4616" width="5.85546875" style="3" customWidth="1"/>
    <col min="4617" max="4617" width="9.7109375" style="3" customWidth="1"/>
    <col min="4618" max="4618" width="2.7109375" style="3" customWidth="1"/>
    <col min="4619" max="4619" width="10.7109375" style="3" bestFit="1" customWidth="1"/>
    <col min="4620" max="4620" width="3" style="3" customWidth="1"/>
    <col min="4621" max="4621" width="10" style="3" customWidth="1"/>
    <col min="4622" max="4622" width="4.7109375" style="3" customWidth="1"/>
    <col min="4623" max="4623" width="10.85546875" style="3" customWidth="1"/>
    <col min="4624" max="4624" width="4.85546875" style="3" customWidth="1"/>
    <col min="4625" max="4625" width="11.28515625" style="3" customWidth="1"/>
    <col min="4626" max="4626" width="4.42578125" style="3" customWidth="1"/>
    <col min="4627" max="4627" width="1.140625" style="3" customWidth="1"/>
    <col min="4628" max="4628" width="1.7109375" style="3" customWidth="1"/>
    <col min="4629" max="4862" width="9.28515625" style="3"/>
    <col min="4863" max="4864" width="3.85546875" style="3" customWidth="1"/>
    <col min="4865" max="4865" width="3" style="3" customWidth="1"/>
    <col min="4866" max="4866" width="1.85546875" style="3" customWidth="1"/>
    <col min="4867" max="4867" width="6.140625" style="3" customWidth="1"/>
    <col min="4868" max="4868" width="4.140625" style="3" customWidth="1"/>
    <col min="4869" max="4869" width="8.28515625" style="3" customWidth="1"/>
    <col min="4870" max="4870" width="4.85546875" style="3" customWidth="1"/>
    <col min="4871" max="4871" width="9.85546875" style="3" customWidth="1"/>
    <col min="4872" max="4872" width="5.85546875" style="3" customWidth="1"/>
    <col min="4873" max="4873" width="9.7109375" style="3" customWidth="1"/>
    <col min="4874" max="4874" width="2.7109375" style="3" customWidth="1"/>
    <col min="4875" max="4875" width="10.7109375" style="3" bestFit="1" customWidth="1"/>
    <col min="4876" max="4876" width="3" style="3" customWidth="1"/>
    <col min="4877" max="4877" width="10" style="3" customWidth="1"/>
    <col min="4878" max="4878" width="4.7109375" style="3" customWidth="1"/>
    <col min="4879" max="4879" width="10.85546875" style="3" customWidth="1"/>
    <col min="4880" max="4880" width="4.85546875" style="3" customWidth="1"/>
    <col min="4881" max="4881" width="11.28515625" style="3" customWidth="1"/>
    <col min="4882" max="4882" width="4.42578125" style="3" customWidth="1"/>
    <col min="4883" max="4883" width="1.140625" style="3" customWidth="1"/>
    <col min="4884" max="4884" width="1.7109375" style="3" customWidth="1"/>
    <col min="4885" max="5118" width="9.28515625" style="3"/>
    <col min="5119" max="5120" width="3.85546875" style="3" customWidth="1"/>
    <col min="5121" max="5121" width="3" style="3" customWidth="1"/>
    <col min="5122" max="5122" width="1.85546875" style="3" customWidth="1"/>
    <col min="5123" max="5123" width="6.140625" style="3" customWidth="1"/>
    <col min="5124" max="5124" width="4.140625" style="3" customWidth="1"/>
    <col min="5125" max="5125" width="8.28515625" style="3" customWidth="1"/>
    <col min="5126" max="5126" width="4.85546875" style="3" customWidth="1"/>
    <col min="5127" max="5127" width="9.85546875" style="3" customWidth="1"/>
    <col min="5128" max="5128" width="5.85546875" style="3" customWidth="1"/>
    <col min="5129" max="5129" width="9.7109375" style="3" customWidth="1"/>
    <col min="5130" max="5130" width="2.7109375" style="3" customWidth="1"/>
    <col min="5131" max="5131" width="10.7109375" style="3" bestFit="1" customWidth="1"/>
    <col min="5132" max="5132" width="3" style="3" customWidth="1"/>
    <col min="5133" max="5133" width="10" style="3" customWidth="1"/>
    <col min="5134" max="5134" width="4.7109375" style="3" customWidth="1"/>
    <col min="5135" max="5135" width="10.85546875" style="3" customWidth="1"/>
    <col min="5136" max="5136" width="4.85546875" style="3" customWidth="1"/>
    <col min="5137" max="5137" width="11.28515625" style="3" customWidth="1"/>
    <col min="5138" max="5138" width="4.42578125" style="3" customWidth="1"/>
    <col min="5139" max="5139" width="1.140625" style="3" customWidth="1"/>
    <col min="5140" max="5140" width="1.7109375" style="3" customWidth="1"/>
    <col min="5141" max="5374" width="9.28515625" style="3"/>
    <col min="5375" max="5376" width="3.85546875" style="3" customWidth="1"/>
    <col min="5377" max="5377" width="3" style="3" customWidth="1"/>
    <col min="5378" max="5378" width="1.85546875" style="3" customWidth="1"/>
    <col min="5379" max="5379" width="6.140625" style="3" customWidth="1"/>
    <col min="5380" max="5380" width="4.140625" style="3" customWidth="1"/>
    <col min="5381" max="5381" width="8.28515625" style="3" customWidth="1"/>
    <col min="5382" max="5382" width="4.85546875" style="3" customWidth="1"/>
    <col min="5383" max="5383" width="9.85546875" style="3" customWidth="1"/>
    <col min="5384" max="5384" width="5.85546875" style="3" customWidth="1"/>
    <col min="5385" max="5385" width="9.7109375" style="3" customWidth="1"/>
    <col min="5386" max="5386" width="2.7109375" style="3" customWidth="1"/>
    <col min="5387" max="5387" width="10.7109375" style="3" bestFit="1" customWidth="1"/>
    <col min="5388" max="5388" width="3" style="3" customWidth="1"/>
    <col min="5389" max="5389" width="10" style="3" customWidth="1"/>
    <col min="5390" max="5390" width="4.7109375" style="3" customWidth="1"/>
    <col min="5391" max="5391" width="10.85546875" style="3" customWidth="1"/>
    <col min="5392" max="5392" width="4.85546875" style="3" customWidth="1"/>
    <col min="5393" max="5393" width="11.28515625" style="3" customWidth="1"/>
    <col min="5394" max="5394" width="4.42578125" style="3" customWidth="1"/>
    <col min="5395" max="5395" width="1.140625" style="3" customWidth="1"/>
    <col min="5396" max="5396" width="1.7109375" style="3" customWidth="1"/>
    <col min="5397" max="5630" width="9.28515625" style="3"/>
    <col min="5631" max="5632" width="3.85546875" style="3" customWidth="1"/>
    <col min="5633" max="5633" width="3" style="3" customWidth="1"/>
    <col min="5634" max="5634" width="1.85546875" style="3" customWidth="1"/>
    <col min="5635" max="5635" width="6.140625" style="3" customWidth="1"/>
    <col min="5636" max="5636" width="4.140625" style="3" customWidth="1"/>
    <col min="5637" max="5637" width="8.28515625" style="3" customWidth="1"/>
    <col min="5638" max="5638" width="4.85546875" style="3" customWidth="1"/>
    <col min="5639" max="5639" width="9.85546875" style="3" customWidth="1"/>
    <col min="5640" max="5640" width="5.85546875" style="3" customWidth="1"/>
    <col min="5641" max="5641" width="9.7109375" style="3" customWidth="1"/>
    <col min="5642" max="5642" width="2.7109375" style="3" customWidth="1"/>
    <col min="5643" max="5643" width="10.7109375" style="3" bestFit="1" customWidth="1"/>
    <col min="5644" max="5644" width="3" style="3" customWidth="1"/>
    <col min="5645" max="5645" width="10" style="3" customWidth="1"/>
    <col min="5646" max="5646" width="4.7109375" style="3" customWidth="1"/>
    <col min="5647" max="5647" width="10.85546875" style="3" customWidth="1"/>
    <col min="5648" max="5648" width="4.85546875" style="3" customWidth="1"/>
    <col min="5649" max="5649" width="11.28515625" style="3" customWidth="1"/>
    <col min="5650" max="5650" width="4.42578125" style="3" customWidth="1"/>
    <col min="5651" max="5651" width="1.140625" style="3" customWidth="1"/>
    <col min="5652" max="5652" width="1.7109375" style="3" customWidth="1"/>
    <col min="5653" max="5886" width="9.28515625" style="3"/>
    <col min="5887" max="5888" width="3.85546875" style="3" customWidth="1"/>
    <col min="5889" max="5889" width="3" style="3" customWidth="1"/>
    <col min="5890" max="5890" width="1.85546875" style="3" customWidth="1"/>
    <col min="5891" max="5891" width="6.140625" style="3" customWidth="1"/>
    <col min="5892" max="5892" width="4.140625" style="3" customWidth="1"/>
    <col min="5893" max="5893" width="8.28515625" style="3" customWidth="1"/>
    <col min="5894" max="5894" width="4.85546875" style="3" customWidth="1"/>
    <col min="5895" max="5895" width="9.85546875" style="3" customWidth="1"/>
    <col min="5896" max="5896" width="5.85546875" style="3" customWidth="1"/>
    <col min="5897" max="5897" width="9.7109375" style="3" customWidth="1"/>
    <col min="5898" max="5898" width="2.7109375" style="3" customWidth="1"/>
    <col min="5899" max="5899" width="10.7109375" style="3" bestFit="1" customWidth="1"/>
    <col min="5900" max="5900" width="3" style="3" customWidth="1"/>
    <col min="5901" max="5901" width="10" style="3" customWidth="1"/>
    <col min="5902" max="5902" width="4.7109375" style="3" customWidth="1"/>
    <col min="5903" max="5903" width="10.85546875" style="3" customWidth="1"/>
    <col min="5904" max="5904" width="4.85546875" style="3" customWidth="1"/>
    <col min="5905" max="5905" width="11.28515625" style="3" customWidth="1"/>
    <col min="5906" max="5906" width="4.42578125" style="3" customWidth="1"/>
    <col min="5907" max="5907" width="1.140625" style="3" customWidth="1"/>
    <col min="5908" max="5908" width="1.7109375" style="3" customWidth="1"/>
    <col min="5909" max="6142" width="9.28515625" style="3"/>
    <col min="6143" max="6144" width="3.85546875" style="3" customWidth="1"/>
    <col min="6145" max="6145" width="3" style="3" customWidth="1"/>
    <col min="6146" max="6146" width="1.85546875" style="3" customWidth="1"/>
    <col min="6147" max="6147" width="6.140625" style="3" customWidth="1"/>
    <col min="6148" max="6148" width="4.140625" style="3" customWidth="1"/>
    <col min="6149" max="6149" width="8.28515625" style="3" customWidth="1"/>
    <col min="6150" max="6150" width="4.85546875" style="3" customWidth="1"/>
    <col min="6151" max="6151" width="9.85546875" style="3" customWidth="1"/>
    <col min="6152" max="6152" width="5.85546875" style="3" customWidth="1"/>
    <col min="6153" max="6153" width="9.7109375" style="3" customWidth="1"/>
    <col min="6154" max="6154" width="2.7109375" style="3" customWidth="1"/>
    <col min="6155" max="6155" width="10.7109375" style="3" bestFit="1" customWidth="1"/>
    <col min="6156" max="6156" width="3" style="3" customWidth="1"/>
    <col min="6157" max="6157" width="10" style="3" customWidth="1"/>
    <col min="6158" max="6158" width="4.7109375" style="3" customWidth="1"/>
    <col min="6159" max="6159" width="10.85546875" style="3" customWidth="1"/>
    <col min="6160" max="6160" width="4.85546875" style="3" customWidth="1"/>
    <col min="6161" max="6161" width="11.28515625" style="3" customWidth="1"/>
    <col min="6162" max="6162" width="4.42578125" style="3" customWidth="1"/>
    <col min="6163" max="6163" width="1.140625" style="3" customWidth="1"/>
    <col min="6164" max="6164" width="1.7109375" style="3" customWidth="1"/>
    <col min="6165" max="6398" width="9.28515625" style="3"/>
    <col min="6399" max="6400" width="3.85546875" style="3" customWidth="1"/>
    <col min="6401" max="6401" width="3" style="3" customWidth="1"/>
    <col min="6402" max="6402" width="1.85546875" style="3" customWidth="1"/>
    <col min="6403" max="6403" width="6.140625" style="3" customWidth="1"/>
    <col min="6404" max="6404" width="4.140625" style="3" customWidth="1"/>
    <col min="6405" max="6405" width="8.28515625" style="3" customWidth="1"/>
    <col min="6406" max="6406" width="4.85546875" style="3" customWidth="1"/>
    <col min="6407" max="6407" width="9.85546875" style="3" customWidth="1"/>
    <col min="6408" max="6408" width="5.85546875" style="3" customWidth="1"/>
    <col min="6409" max="6409" width="9.7109375" style="3" customWidth="1"/>
    <col min="6410" max="6410" width="2.7109375" style="3" customWidth="1"/>
    <col min="6411" max="6411" width="10.7109375" style="3" bestFit="1" customWidth="1"/>
    <col min="6412" max="6412" width="3" style="3" customWidth="1"/>
    <col min="6413" max="6413" width="10" style="3" customWidth="1"/>
    <col min="6414" max="6414" width="4.7109375" style="3" customWidth="1"/>
    <col min="6415" max="6415" width="10.85546875" style="3" customWidth="1"/>
    <col min="6416" max="6416" width="4.85546875" style="3" customWidth="1"/>
    <col min="6417" max="6417" width="11.28515625" style="3" customWidth="1"/>
    <col min="6418" max="6418" width="4.42578125" style="3" customWidth="1"/>
    <col min="6419" max="6419" width="1.140625" style="3" customWidth="1"/>
    <col min="6420" max="6420" width="1.7109375" style="3" customWidth="1"/>
    <col min="6421" max="6654" width="9.28515625" style="3"/>
    <col min="6655" max="6656" width="3.85546875" style="3" customWidth="1"/>
    <col min="6657" max="6657" width="3" style="3" customWidth="1"/>
    <col min="6658" max="6658" width="1.85546875" style="3" customWidth="1"/>
    <col min="6659" max="6659" width="6.140625" style="3" customWidth="1"/>
    <col min="6660" max="6660" width="4.140625" style="3" customWidth="1"/>
    <col min="6661" max="6661" width="8.28515625" style="3" customWidth="1"/>
    <col min="6662" max="6662" width="4.85546875" style="3" customWidth="1"/>
    <col min="6663" max="6663" width="9.85546875" style="3" customWidth="1"/>
    <col min="6664" max="6664" width="5.85546875" style="3" customWidth="1"/>
    <col min="6665" max="6665" width="9.7109375" style="3" customWidth="1"/>
    <col min="6666" max="6666" width="2.7109375" style="3" customWidth="1"/>
    <col min="6667" max="6667" width="10.7109375" style="3" bestFit="1" customWidth="1"/>
    <col min="6668" max="6668" width="3" style="3" customWidth="1"/>
    <col min="6669" max="6669" width="10" style="3" customWidth="1"/>
    <col min="6670" max="6670" width="4.7109375" style="3" customWidth="1"/>
    <col min="6671" max="6671" width="10.85546875" style="3" customWidth="1"/>
    <col min="6672" max="6672" width="4.85546875" style="3" customWidth="1"/>
    <col min="6673" max="6673" width="11.28515625" style="3" customWidth="1"/>
    <col min="6674" max="6674" width="4.42578125" style="3" customWidth="1"/>
    <col min="6675" max="6675" width="1.140625" style="3" customWidth="1"/>
    <col min="6676" max="6676" width="1.7109375" style="3" customWidth="1"/>
    <col min="6677" max="6910" width="9.28515625" style="3"/>
    <col min="6911" max="6912" width="3.85546875" style="3" customWidth="1"/>
    <col min="6913" max="6913" width="3" style="3" customWidth="1"/>
    <col min="6914" max="6914" width="1.85546875" style="3" customWidth="1"/>
    <col min="6915" max="6915" width="6.140625" style="3" customWidth="1"/>
    <col min="6916" max="6916" width="4.140625" style="3" customWidth="1"/>
    <col min="6917" max="6917" width="8.28515625" style="3" customWidth="1"/>
    <col min="6918" max="6918" width="4.85546875" style="3" customWidth="1"/>
    <col min="6919" max="6919" width="9.85546875" style="3" customWidth="1"/>
    <col min="6920" max="6920" width="5.85546875" style="3" customWidth="1"/>
    <col min="6921" max="6921" width="9.7109375" style="3" customWidth="1"/>
    <col min="6922" max="6922" width="2.7109375" style="3" customWidth="1"/>
    <col min="6923" max="6923" width="10.7109375" style="3" bestFit="1" customWidth="1"/>
    <col min="6924" max="6924" width="3" style="3" customWidth="1"/>
    <col min="6925" max="6925" width="10" style="3" customWidth="1"/>
    <col min="6926" max="6926" width="4.7109375" style="3" customWidth="1"/>
    <col min="6927" max="6927" width="10.85546875" style="3" customWidth="1"/>
    <col min="6928" max="6928" width="4.85546875" style="3" customWidth="1"/>
    <col min="6929" max="6929" width="11.28515625" style="3" customWidth="1"/>
    <col min="6930" max="6930" width="4.42578125" style="3" customWidth="1"/>
    <col min="6931" max="6931" width="1.140625" style="3" customWidth="1"/>
    <col min="6932" max="6932" width="1.7109375" style="3" customWidth="1"/>
    <col min="6933" max="7166" width="9.28515625" style="3"/>
    <col min="7167" max="7168" width="3.85546875" style="3" customWidth="1"/>
    <col min="7169" max="7169" width="3" style="3" customWidth="1"/>
    <col min="7170" max="7170" width="1.85546875" style="3" customWidth="1"/>
    <col min="7171" max="7171" width="6.140625" style="3" customWidth="1"/>
    <col min="7172" max="7172" width="4.140625" style="3" customWidth="1"/>
    <col min="7173" max="7173" width="8.28515625" style="3" customWidth="1"/>
    <col min="7174" max="7174" width="4.85546875" style="3" customWidth="1"/>
    <col min="7175" max="7175" width="9.85546875" style="3" customWidth="1"/>
    <col min="7176" max="7176" width="5.85546875" style="3" customWidth="1"/>
    <col min="7177" max="7177" width="9.7109375" style="3" customWidth="1"/>
    <col min="7178" max="7178" width="2.7109375" style="3" customWidth="1"/>
    <col min="7179" max="7179" width="10.7109375" style="3" bestFit="1" customWidth="1"/>
    <col min="7180" max="7180" width="3" style="3" customWidth="1"/>
    <col min="7181" max="7181" width="10" style="3" customWidth="1"/>
    <col min="7182" max="7182" width="4.7109375" style="3" customWidth="1"/>
    <col min="7183" max="7183" width="10.85546875" style="3" customWidth="1"/>
    <col min="7184" max="7184" width="4.85546875" style="3" customWidth="1"/>
    <col min="7185" max="7185" width="11.28515625" style="3" customWidth="1"/>
    <col min="7186" max="7186" width="4.42578125" style="3" customWidth="1"/>
    <col min="7187" max="7187" width="1.140625" style="3" customWidth="1"/>
    <col min="7188" max="7188" width="1.7109375" style="3" customWidth="1"/>
    <col min="7189" max="7422" width="9.28515625" style="3"/>
    <col min="7423" max="7424" width="3.85546875" style="3" customWidth="1"/>
    <col min="7425" max="7425" width="3" style="3" customWidth="1"/>
    <col min="7426" max="7426" width="1.85546875" style="3" customWidth="1"/>
    <col min="7427" max="7427" width="6.140625" style="3" customWidth="1"/>
    <col min="7428" max="7428" width="4.140625" style="3" customWidth="1"/>
    <col min="7429" max="7429" width="8.28515625" style="3" customWidth="1"/>
    <col min="7430" max="7430" width="4.85546875" style="3" customWidth="1"/>
    <col min="7431" max="7431" width="9.85546875" style="3" customWidth="1"/>
    <col min="7432" max="7432" width="5.85546875" style="3" customWidth="1"/>
    <col min="7433" max="7433" width="9.7109375" style="3" customWidth="1"/>
    <col min="7434" max="7434" width="2.7109375" style="3" customWidth="1"/>
    <col min="7435" max="7435" width="10.7109375" style="3" bestFit="1" customWidth="1"/>
    <col min="7436" max="7436" width="3" style="3" customWidth="1"/>
    <col min="7437" max="7437" width="10" style="3" customWidth="1"/>
    <col min="7438" max="7438" width="4.7109375" style="3" customWidth="1"/>
    <col min="7439" max="7439" width="10.85546875" style="3" customWidth="1"/>
    <col min="7440" max="7440" width="4.85546875" style="3" customWidth="1"/>
    <col min="7441" max="7441" width="11.28515625" style="3" customWidth="1"/>
    <col min="7442" max="7442" width="4.42578125" style="3" customWidth="1"/>
    <col min="7443" max="7443" width="1.140625" style="3" customWidth="1"/>
    <col min="7444" max="7444" width="1.7109375" style="3" customWidth="1"/>
    <col min="7445" max="7678" width="9.28515625" style="3"/>
    <col min="7679" max="7680" width="3.85546875" style="3" customWidth="1"/>
    <col min="7681" max="7681" width="3" style="3" customWidth="1"/>
    <col min="7682" max="7682" width="1.85546875" style="3" customWidth="1"/>
    <col min="7683" max="7683" width="6.140625" style="3" customWidth="1"/>
    <col min="7684" max="7684" width="4.140625" style="3" customWidth="1"/>
    <col min="7685" max="7685" width="8.28515625" style="3" customWidth="1"/>
    <col min="7686" max="7686" width="4.85546875" style="3" customWidth="1"/>
    <col min="7687" max="7687" width="9.85546875" style="3" customWidth="1"/>
    <col min="7688" max="7688" width="5.85546875" style="3" customWidth="1"/>
    <col min="7689" max="7689" width="9.7109375" style="3" customWidth="1"/>
    <col min="7690" max="7690" width="2.7109375" style="3" customWidth="1"/>
    <col min="7691" max="7691" width="10.7109375" style="3" bestFit="1" customWidth="1"/>
    <col min="7692" max="7692" width="3" style="3" customWidth="1"/>
    <col min="7693" max="7693" width="10" style="3" customWidth="1"/>
    <col min="7694" max="7694" width="4.7109375" style="3" customWidth="1"/>
    <col min="7695" max="7695" width="10.85546875" style="3" customWidth="1"/>
    <col min="7696" max="7696" width="4.85546875" style="3" customWidth="1"/>
    <col min="7697" max="7697" width="11.28515625" style="3" customWidth="1"/>
    <col min="7698" max="7698" width="4.42578125" style="3" customWidth="1"/>
    <col min="7699" max="7699" width="1.140625" style="3" customWidth="1"/>
    <col min="7700" max="7700" width="1.7109375" style="3" customWidth="1"/>
    <col min="7701" max="7934" width="9.28515625" style="3"/>
    <col min="7935" max="7936" width="3.85546875" style="3" customWidth="1"/>
    <col min="7937" max="7937" width="3" style="3" customWidth="1"/>
    <col min="7938" max="7938" width="1.85546875" style="3" customWidth="1"/>
    <col min="7939" max="7939" width="6.140625" style="3" customWidth="1"/>
    <col min="7940" max="7940" width="4.140625" style="3" customWidth="1"/>
    <col min="7941" max="7941" width="8.28515625" style="3" customWidth="1"/>
    <col min="7942" max="7942" width="4.85546875" style="3" customWidth="1"/>
    <col min="7943" max="7943" width="9.85546875" style="3" customWidth="1"/>
    <col min="7944" max="7944" width="5.85546875" style="3" customWidth="1"/>
    <col min="7945" max="7945" width="9.7109375" style="3" customWidth="1"/>
    <col min="7946" max="7946" width="2.7109375" style="3" customWidth="1"/>
    <col min="7947" max="7947" width="10.7109375" style="3" bestFit="1" customWidth="1"/>
    <col min="7948" max="7948" width="3" style="3" customWidth="1"/>
    <col min="7949" max="7949" width="10" style="3" customWidth="1"/>
    <col min="7950" max="7950" width="4.7109375" style="3" customWidth="1"/>
    <col min="7951" max="7951" width="10.85546875" style="3" customWidth="1"/>
    <col min="7952" max="7952" width="4.85546875" style="3" customWidth="1"/>
    <col min="7953" max="7953" width="11.28515625" style="3" customWidth="1"/>
    <col min="7954" max="7954" width="4.42578125" style="3" customWidth="1"/>
    <col min="7955" max="7955" width="1.140625" style="3" customWidth="1"/>
    <col min="7956" max="7956" width="1.7109375" style="3" customWidth="1"/>
    <col min="7957" max="8190" width="9.28515625" style="3"/>
    <col min="8191" max="8192" width="3.85546875" style="3" customWidth="1"/>
    <col min="8193" max="8193" width="3" style="3" customWidth="1"/>
    <col min="8194" max="8194" width="1.85546875" style="3" customWidth="1"/>
    <col min="8195" max="8195" width="6.140625" style="3" customWidth="1"/>
    <col min="8196" max="8196" width="4.140625" style="3" customWidth="1"/>
    <col min="8197" max="8197" width="8.28515625" style="3" customWidth="1"/>
    <col min="8198" max="8198" width="4.85546875" style="3" customWidth="1"/>
    <col min="8199" max="8199" width="9.85546875" style="3" customWidth="1"/>
    <col min="8200" max="8200" width="5.85546875" style="3" customWidth="1"/>
    <col min="8201" max="8201" width="9.7109375" style="3" customWidth="1"/>
    <col min="8202" max="8202" width="2.7109375" style="3" customWidth="1"/>
    <col min="8203" max="8203" width="10.7109375" style="3" bestFit="1" customWidth="1"/>
    <col min="8204" max="8204" width="3" style="3" customWidth="1"/>
    <col min="8205" max="8205" width="10" style="3" customWidth="1"/>
    <col min="8206" max="8206" width="4.7109375" style="3" customWidth="1"/>
    <col min="8207" max="8207" width="10.85546875" style="3" customWidth="1"/>
    <col min="8208" max="8208" width="4.85546875" style="3" customWidth="1"/>
    <col min="8209" max="8209" width="11.28515625" style="3" customWidth="1"/>
    <col min="8210" max="8210" width="4.42578125" style="3" customWidth="1"/>
    <col min="8211" max="8211" width="1.140625" style="3" customWidth="1"/>
    <col min="8212" max="8212" width="1.7109375" style="3" customWidth="1"/>
    <col min="8213" max="8446" width="9.28515625" style="3"/>
    <col min="8447" max="8448" width="3.85546875" style="3" customWidth="1"/>
    <col min="8449" max="8449" width="3" style="3" customWidth="1"/>
    <col min="8450" max="8450" width="1.85546875" style="3" customWidth="1"/>
    <col min="8451" max="8451" width="6.140625" style="3" customWidth="1"/>
    <col min="8452" max="8452" width="4.140625" style="3" customWidth="1"/>
    <col min="8453" max="8453" width="8.28515625" style="3" customWidth="1"/>
    <col min="8454" max="8454" width="4.85546875" style="3" customWidth="1"/>
    <col min="8455" max="8455" width="9.85546875" style="3" customWidth="1"/>
    <col min="8456" max="8456" width="5.85546875" style="3" customWidth="1"/>
    <col min="8457" max="8457" width="9.7109375" style="3" customWidth="1"/>
    <col min="8458" max="8458" width="2.7109375" style="3" customWidth="1"/>
    <col min="8459" max="8459" width="10.7109375" style="3" bestFit="1" customWidth="1"/>
    <col min="8460" max="8460" width="3" style="3" customWidth="1"/>
    <col min="8461" max="8461" width="10" style="3" customWidth="1"/>
    <col min="8462" max="8462" width="4.7109375" style="3" customWidth="1"/>
    <col min="8463" max="8463" width="10.85546875" style="3" customWidth="1"/>
    <col min="8464" max="8464" width="4.85546875" style="3" customWidth="1"/>
    <col min="8465" max="8465" width="11.28515625" style="3" customWidth="1"/>
    <col min="8466" max="8466" width="4.42578125" style="3" customWidth="1"/>
    <col min="8467" max="8467" width="1.140625" style="3" customWidth="1"/>
    <col min="8468" max="8468" width="1.7109375" style="3" customWidth="1"/>
    <col min="8469" max="8702" width="9.28515625" style="3"/>
    <col min="8703" max="8704" width="3.85546875" style="3" customWidth="1"/>
    <col min="8705" max="8705" width="3" style="3" customWidth="1"/>
    <col min="8706" max="8706" width="1.85546875" style="3" customWidth="1"/>
    <col min="8707" max="8707" width="6.140625" style="3" customWidth="1"/>
    <col min="8708" max="8708" width="4.140625" style="3" customWidth="1"/>
    <col min="8709" max="8709" width="8.28515625" style="3" customWidth="1"/>
    <col min="8710" max="8710" width="4.85546875" style="3" customWidth="1"/>
    <col min="8711" max="8711" width="9.85546875" style="3" customWidth="1"/>
    <col min="8712" max="8712" width="5.85546875" style="3" customWidth="1"/>
    <col min="8713" max="8713" width="9.7109375" style="3" customWidth="1"/>
    <col min="8714" max="8714" width="2.7109375" style="3" customWidth="1"/>
    <col min="8715" max="8715" width="10.7109375" style="3" bestFit="1" customWidth="1"/>
    <col min="8716" max="8716" width="3" style="3" customWidth="1"/>
    <col min="8717" max="8717" width="10" style="3" customWidth="1"/>
    <col min="8718" max="8718" width="4.7109375" style="3" customWidth="1"/>
    <col min="8719" max="8719" width="10.85546875" style="3" customWidth="1"/>
    <col min="8720" max="8720" width="4.85546875" style="3" customWidth="1"/>
    <col min="8721" max="8721" width="11.28515625" style="3" customWidth="1"/>
    <col min="8722" max="8722" width="4.42578125" style="3" customWidth="1"/>
    <col min="8723" max="8723" width="1.140625" style="3" customWidth="1"/>
    <col min="8724" max="8724" width="1.7109375" style="3" customWidth="1"/>
    <col min="8725" max="8958" width="9.28515625" style="3"/>
    <col min="8959" max="8960" width="3.85546875" style="3" customWidth="1"/>
    <col min="8961" max="8961" width="3" style="3" customWidth="1"/>
    <col min="8962" max="8962" width="1.85546875" style="3" customWidth="1"/>
    <col min="8963" max="8963" width="6.140625" style="3" customWidth="1"/>
    <col min="8964" max="8964" width="4.140625" style="3" customWidth="1"/>
    <col min="8965" max="8965" width="8.28515625" style="3" customWidth="1"/>
    <col min="8966" max="8966" width="4.85546875" style="3" customWidth="1"/>
    <col min="8967" max="8967" width="9.85546875" style="3" customWidth="1"/>
    <col min="8968" max="8968" width="5.85546875" style="3" customWidth="1"/>
    <col min="8969" max="8969" width="9.7109375" style="3" customWidth="1"/>
    <col min="8970" max="8970" width="2.7109375" style="3" customWidth="1"/>
    <col min="8971" max="8971" width="10.7109375" style="3" bestFit="1" customWidth="1"/>
    <col min="8972" max="8972" width="3" style="3" customWidth="1"/>
    <col min="8973" max="8973" width="10" style="3" customWidth="1"/>
    <col min="8974" max="8974" width="4.7109375" style="3" customWidth="1"/>
    <col min="8975" max="8975" width="10.85546875" style="3" customWidth="1"/>
    <col min="8976" max="8976" width="4.85546875" style="3" customWidth="1"/>
    <col min="8977" max="8977" width="11.28515625" style="3" customWidth="1"/>
    <col min="8978" max="8978" width="4.42578125" style="3" customWidth="1"/>
    <col min="8979" max="8979" width="1.140625" style="3" customWidth="1"/>
    <col min="8980" max="8980" width="1.7109375" style="3" customWidth="1"/>
    <col min="8981" max="9214" width="9.28515625" style="3"/>
    <col min="9215" max="9216" width="3.85546875" style="3" customWidth="1"/>
    <col min="9217" max="9217" width="3" style="3" customWidth="1"/>
    <col min="9218" max="9218" width="1.85546875" style="3" customWidth="1"/>
    <col min="9219" max="9219" width="6.140625" style="3" customWidth="1"/>
    <col min="9220" max="9220" width="4.140625" style="3" customWidth="1"/>
    <col min="9221" max="9221" width="8.28515625" style="3" customWidth="1"/>
    <col min="9222" max="9222" width="4.85546875" style="3" customWidth="1"/>
    <col min="9223" max="9223" width="9.85546875" style="3" customWidth="1"/>
    <col min="9224" max="9224" width="5.85546875" style="3" customWidth="1"/>
    <col min="9225" max="9225" width="9.7109375" style="3" customWidth="1"/>
    <col min="9226" max="9226" width="2.7109375" style="3" customWidth="1"/>
    <col min="9227" max="9227" width="10.7109375" style="3" bestFit="1" customWidth="1"/>
    <col min="9228" max="9228" width="3" style="3" customWidth="1"/>
    <col min="9229" max="9229" width="10" style="3" customWidth="1"/>
    <col min="9230" max="9230" width="4.7109375" style="3" customWidth="1"/>
    <col min="9231" max="9231" width="10.85546875" style="3" customWidth="1"/>
    <col min="9232" max="9232" width="4.85546875" style="3" customWidth="1"/>
    <col min="9233" max="9233" width="11.28515625" style="3" customWidth="1"/>
    <col min="9234" max="9234" width="4.42578125" style="3" customWidth="1"/>
    <col min="9235" max="9235" width="1.140625" style="3" customWidth="1"/>
    <col min="9236" max="9236" width="1.7109375" style="3" customWidth="1"/>
    <col min="9237" max="9470" width="9.28515625" style="3"/>
    <col min="9471" max="9472" width="3.85546875" style="3" customWidth="1"/>
    <col min="9473" max="9473" width="3" style="3" customWidth="1"/>
    <col min="9474" max="9474" width="1.85546875" style="3" customWidth="1"/>
    <col min="9475" max="9475" width="6.140625" style="3" customWidth="1"/>
    <col min="9476" max="9476" width="4.140625" style="3" customWidth="1"/>
    <col min="9477" max="9477" width="8.28515625" style="3" customWidth="1"/>
    <col min="9478" max="9478" width="4.85546875" style="3" customWidth="1"/>
    <col min="9479" max="9479" width="9.85546875" style="3" customWidth="1"/>
    <col min="9480" max="9480" width="5.85546875" style="3" customWidth="1"/>
    <col min="9481" max="9481" width="9.7109375" style="3" customWidth="1"/>
    <col min="9482" max="9482" width="2.7109375" style="3" customWidth="1"/>
    <col min="9483" max="9483" width="10.7109375" style="3" bestFit="1" customWidth="1"/>
    <col min="9484" max="9484" width="3" style="3" customWidth="1"/>
    <col min="9485" max="9485" width="10" style="3" customWidth="1"/>
    <col min="9486" max="9486" width="4.7109375" style="3" customWidth="1"/>
    <col min="9487" max="9487" width="10.85546875" style="3" customWidth="1"/>
    <col min="9488" max="9488" width="4.85546875" style="3" customWidth="1"/>
    <col min="9489" max="9489" width="11.28515625" style="3" customWidth="1"/>
    <col min="9490" max="9490" width="4.42578125" style="3" customWidth="1"/>
    <col min="9491" max="9491" width="1.140625" style="3" customWidth="1"/>
    <col min="9492" max="9492" width="1.7109375" style="3" customWidth="1"/>
    <col min="9493" max="9726" width="9.28515625" style="3"/>
    <col min="9727" max="9728" width="3.85546875" style="3" customWidth="1"/>
    <col min="9729" max="9729" width="3" style="3" customWidth="1"/>
    <col min="9730" max="9730" width="1.85546875" style="3" customWidth="1"/>
    <col min="9731" max="9731" width="6.140625" style="3" customWidth="1"/>
    <col min="9732" max="9732" width="4.140625" style="3" customWidth="1"/>
    <col min="9733" max="9733" width="8.28515625" style="3" customWidth="1"/>
    <col min="9734" max="9734" width="4.85546875" style="3" customWidth="1"/>
    <col min="9735" max="9735" width="9.85546875" style="3" customWidth="1"/>
    <col min="9736" max="9736" width="5.85546875" style="3" customWidth="1"/>
    <col min="9737" max="9737" width="9.7109375" style="3" customWidth="1"/>
    <col min="9738" max="9738" width="2.7109375" style="3" customWidth="1"/>
    <col min="9739" max="9739" width="10.7109375" style="3" bestFit="1" customWidth="1"/>
    <col min="9740" max="9740" width="3" style="3" customWidth="1"/>
    <col min="9741" max="9741" width="10" style="3" customWidth="1"/>
    <col min="9742" max="9742" width="4.7109375" style="3" customWidth="1"/>
    <col min="9743" max="9743" width="10.85546875" style="3" customWidth="1"/>
    <col min="9744" max="9744" width="4.85546875" style="3" customWidth="1"/>
    <col min="9745" max="9745" width="11.28515625" style="3" customWidth="1"/>
    <col min="9746" max="9746" width="4.42578125" style="3" customWidth="1"/>
    <col min="9747" max="9747" width="1.140625" style="3" customWidth="1"/>
    <col min="9748" max="9748" width="1.7109375" style="3" customWidth="1"/>
    <col min="9749" max="9982" width="9.28515625" style="3"/>
    <col min="9983" max="9984" width="3.85546875" style="3" customWidth="1"/>
    <col min="9985" max="9985" width="3" style="3" customWidth="1"/>
    <col min="9986" max="9986" width="1.85546875" style="3" customWidth="1"/>
    <col min="9987" max="9987" width="6.140625" style="3" customWidth="1"/>
    <col min="9988" max="9988" width="4.140625" style="3" customWidth="1"/>
    <col min="9989" max="9989" width="8.28515625" style="3" customWidth="1"/>
    <col min="9990" max="9990" width="4.85546875" style="3" customWidth="1"/>
    <col min="9991" max="9991" width="9.85546875" style="3" customWidth="1"/>
    <col min="9992" max="9992" width="5.85546875" style="3" customWidth="1"/>
    <col min="9993" max="9993" width="9.7109375" style="3" customWidth="1"/>
    <col min="9994" max="9994" width="2.7109375" style="3" customWidth="1"/>
    <col min="9995" max="9995" width="10.7109375" style="3" bestFit="1" customWidth="1"/>
    <col min="9996" max="9996" width="3" style="3" customWidth="1"/>
    <col min="9997" max="9997" width="10" style="3" customWidth="1"/>
    <col min="9998" max="9998" width="4.7109375" style="3" customWidth="1"/>
    <col min="9999" max="9999" width="10.85546875" style="3" customWidth="1"/>
    <col min="10000" max="10000" width="4.85546875" style="3" customWidth="1"/>
    <col min="10001" max="10001" width="11.28515625" style="3" customWidth="1"/>
    <col min="10002" max="10002" width="4.42578125" style="3" customWidth="1"/>
    <col min="10003" max="10003" width="1.140625" style="3" customWidth="1"/>
    <col min="10004" max="10004" width="1.7109375" style="3" customWidth="1"/>
    <col min="10005" max="10238" width="9.28515625" style="3"/>
    <col min="10239" max="10240" width="3.85546875" style="3" customWidth="1"/>
    <col min="10241" max="10241" width="3" style="3" customWidth="1"/>
    <col min="10242" max="10242" width="1.85546875" style="3" customWidth="1"/>
    <col min="10243" max="10243" width="6.140625" style="3" customWidth="1"/>
    <col min="10244" max="10244" width="4.140625" style="3" customWidth="1"/>
    <col min="10245" max="10245" width="8.28515625" style="3" customWidth="1"/>
    <col min="10246" max="10246" width="4.85546875" style="3" customWidth="1"/>
    <col min="10247" max="10247" width="9.85546875" style="3" customWidth="1"/>
    <col min="10248" max="10248" width="5.85546875" style="3" customWidth="1"/>
    <col min="10249" max="10249" width="9.7109375" style="3" customWidth="1"/>
    <col min="10250" max="10250" width="2.7109375" style="3" customWidth="1"/>
    <col min="10251" max="10251" width="10.7109375" style="3" bestFit="1" customWidth="1"/>
    <col min="10252" max="10252" width="3" style="3" customWidth="1"/>
    <col min="10253" max="10253" width="10" style="3" customWidth="1"/>
    <col min="10254" max="10254" width="4.7109375" style="3" customWidth="1"/>
    <col min="10255" max="10255" width="10.85546875" style="3" customWidth="1"/>
    <col min="10256" max="10256" width="4.85546875" style="3" customWidth="1"/>
    <col min="10257" max="10257" width="11.28515625" style="3" customWidth="1"/>
    <col min="10258" max="10258" width="4.42578125" style="3" customWidth="1"/>
    <col min="10259" max="10259" width="1.140625" style="3" customWidth="1"/>
    <col min="10260" max="10260" width="1.7109375" style="3" customWidth="1"/>
    <col min="10261" max="10494" width="9.28515625" style="3"/>
    <col min="10495" max="10496" width="3.85546875" style="3" customWidth="1"/>
    <col min="10497" max="10497" width="3" style="3" customWidth="1"/>
    <col min="10498" max="10498" width="1.85546875" style="3" customWidth="1"/>
    <col min="10499" max="10499" width="6.140625" style="3" customWidth="1"/>
    <col min="10500" max="10500" width="4.140625" style="3" customWidth="1"/>
    <col min="10501" max="10501" width="8.28515625" style="3" customWidth="1"/>
    <col min="10502" max="10502" width="4.85546875" style="3" customWidth="1"/>
    <col min="10503" max="10503" width="9.85546875" style="3" customWidth="1"/>
    <col min="10504" max="10504" width="5.85546875" style="3" customWidth="1"/>
    <col min="10505" max="10505" width="9.7109375" style="3" customWidth="1"/>
    <col min="10506" max="10506" width="2.7109375" style="3" customWidth="1"/>
    <col min="10507" max="10507" width="10.7109375" style="3" bestFit="1" customWidth="1"/>
    <col min="10508" max="10508" width="3" style="3" customWidth="1"/>
    <col min="10509" max="10509" width="10" style="3" customWidth="1"/>
    <col min="10510" max="10510" width="4.7109375" style="3" customWidth="1"/>
    <col min="10511" max="10511" width="10.85546875" style="3" customWidth="1"/>
    <col min="10512" max="10512" width="4.85546875" style="3" customWidth="1"/>
    <col min="10513" max="10513" width="11.28515625" style="3" customWidth="1"/>
    <col min="10514" max="10514" width="4.42578125" style="3" customWidth="1"/>
    <col min="10515" max="10515" width="1.140625" style="3" customWidth="1"/>
    <col min="10516" max="10516" width="1.7109375" style="3" customWidth="1"/>
    <col min="10517" max="10750" width="9.28515625" style="3"/>
    <col min="10751" max="10752" width="3.85546875" style="3" customWidth="1"/>
    <col min="10753" max="10753" width="3" style="3" customWidth="1"/>
    <col min="10754" max="10754" width="1.85546875" style="3" customWidth="1"/>
    <col min="10755" max="10755" width="6.140625" style="3" customWidth="1"/>
    <col min="10756" max="10756" width="4.140625" style="3" customWidth="1"/>
    <col min="10757" max="10757" width="8.28515625" style="3" customWidth="1"/>
    <col min="10758" max="10758" width="4.85546875" style="3" customWidth="1"/>
    <col min="10759" max="10759" width="9.85546875" style="3" customWidth="1"/>
    <col min="10760" max="10760" width="5.85546875" style="3" customWidth="1"/>
    <col min="10761" max="10761" width="9.7109375" style="3" customWidth="1"/>
    <col min="10762" max="10762" width="2.7109375" style="3" customWidth="1"/>
    <col min="10763" max="10763" width="10.7109375" style="3" bestFit="1" customWidth="1"/>
    <col min="10764" max="10764" width="3" style="3" customWidth="1"/>
    <col min="10765" max="10765" width="10" style="3" customWidth="1"/>
    <col min="10766" max="10766" width="4.7109375" style="3" customWidth="1"/>
    <col min="10767" max="10767" width="10.85546875" style="3" customWidth="1"/>
    <col min="10768" max="10768" width="4.85546875" style="3" customWidth="1"/>
    <col min="10769" max="10769" width="11.28515625" style="3" customWidth="1"/>
    <col min="10770" max="10770" width="4.42578125" style="3" customWidth="1"/>
    <col min="10771" max="10771" width="1.140625" style="3" customWidth="1"/>
    <col min="10772" max="10772" width="1.7109375" style="3" customWidth="1"/>
    <col min="10773" max="11006" width="9.28515625" style="3"/>
    <col min="11007" max="11008" width="3.85546875" style="3" customWidth="1"/>
    <col min="11009" max="11009" width="3" style="3" customWidth="1"/>
    <col min="11010" max="11010" width="1.85546875" style="3" customWidth="1"/>
    <col min="11011" max="11011" width="6.140625" style="3" customWidth="1"/>
    <col min="11012" max="11012" width="4.140625" style="3" customWidth="1"/>
    <col min="11013" max="11013" width="8.28515625" style="3" customWidth="1"/>
    <col min="11014" max="11014" width="4.85546875" style="3" customWidth="1"/>
    <col min="11015" max="11015" width="9.85546875" style="3" customWidth="1"/>
    <col min="11016" max="11016" width="5.85546875" style="3" customWidth="1"/>
    <col min="11017" max="11017" width="9.7109375" style="3" customWidth="1"/>
    <col min="11018" max="11018" width="2.7109375" style="3" customWidth="1"/>
    <col min="11019" max="11019" width="10.7109375" style="3" bestFit="1" customWidth="1"/>
    <col min="11020" max="11020" width="3" style="3" customWidth="1"/>
    <col min="11021" max="11021" width="10" style="3" customWidth="1"/>
    <col min="11022" max="11022" width="4.7109375" style="3" customWidth="1"/>
    <col min="11023" max="11023" width="10.85546875" style="3" customWidth="1"/>
    <col min="11024" max="11024" width="4.85546875" style="3" customWidth="1"/>
    <col min="11025" max="11025" width="11.28515625" style="3" customWidth="1"/>
    <col min="11026" max="11026" width="4.42578125" style="3" customWidth="1"/>
    <col min="11027" max="11027" width="1.140625" style="3" customWidth="1"/>
    <col min="11028" max="11028" width="1.7109375" style="3" customWidth="1"/>
    <col min="11029" max="11262" width="9.28515625" style="3"/>
    <col min="11263" max="11264" width="3.85546875" style="3" customWidth="1"/>
    <col min="11265" max="11265" width="3" style="3" customWidth="1"/>
    <col min="11266" max="11266" width="1.85546875" style="3" customWidth="1"/>
    <col min="11267" max="11267" width="6.140625" style="3" customWidth="1"/>
    <col min="11268" max="11268" width="4.140625" style="3" customWidth="1"/>
    <col min="11269" max="11269" width="8.28515625" style="3" customWidth="1"/>
    <col min="11270" max="11270" width="4.85546875" style="3" customWidth="1"/>
    <col min="11271" max="11271" width="9.85546875" style="3" customWidth="1"/>
    <col min="11272" max="11272" width="5.85546875" style="3" customWidth="1"/>
    <col min="11273" max="11273" width="9.7109375" style="3" customWidth="1"/>
    <col min="11274" max="11274" width="2.7109375" style="3" customWidth="1"/>
    <col min="11275" max="11275" width="10.7109375" style="3" bestFit="1" customWidth="1"/>
    <col min="11276" max="11276" width="3" style="3" customWidth="1"/>
    <col min="11277" max="11277" width="10" style="3" customWidth="1"/>
    <col min="11278" max="11278" width="4.7109375" style="3" customWidth="1"/>
    <col min="11279" max="11279" width="10.85546875" style="3" customWidth="1"/>
    <col min="11280" max="11280" width="4.85546875" style="3" customWidth="1"/>
    <col min="11281" max="11281" width="11.28515625" style="3" customWidth="1"/>
    <col min="11282" max="11282" width="4.42578125" style="3" customWidth="1"/>
    <col min="11283" max="11283" width="1.140625" style="3" customWidth="1"/>
    <col min="11284" max="11284" width="1.7109375" style="3" customWidth="1"/>
    <col min="11285" max="11518" width="9.28515625" style="3"/>
    <col min="11519" max="11520" width="3.85546875" style="3" customWidth="1"/>
    <col min="11521" max="11521" width="3" style="3" customWidth="1"/>
    <col min="11522" max="11522" width="1.85546875" style="3" customWidth="1"/>
    <col min="11523" max="11523" width="6.140625" style="3" customWidth="1"/>
    <col min="11524" max="11524" width="4.140625" style="3" customWidth="1"/>
    <col min="11525" max="11525" width="8.28515625" style="3" customWidth="1"/>
    <col min="11526" max="11526" width="4.85546875" style="3" customWidth="1"/>
    <col min="11527" max="11527" width="9.85546875" style="3" customWidth="1"/>
    <col min="11528" max="11528" width="5.85546875" style="3" customWidth="1"/>
    <col min="11529" max="11529" width="9.7109375" style="3" customWidth="1"/>
    <col min="11530" max="11530" width="2.7109375" style="3" customWidth="1"/>
    <col min="11531" max="11531" width="10.7109375" style="3" bestFit="1" customWidth="1"/>
    <col min="11532" max="11532" width="3" style="3" customWidth="1"/>
    <col min="11533" max="11533" width="10" style="3" customWidth="1"/>
    <col min="11534" max="11534" width="4.7109375" style="3" customWidth="1"/>
    <col min="11535" max="11535" width="10.85546875" style="3" customWidth="1"/>
    <col min="11536" max="11536" width="4.85546875" style="3" customWidth="1"/>
    <col min="11537" max="11537" width="11.28515625" style="3" customWidth="1"/>
    <col min="11538" max="11538" width="4.42578125" style="3" customWidth="1"/>
    <col min="11539" max="11539" width="1.140625" style="3" customWidth="1"/>
    <col min="11540" max="11540" width="1.7109375" style="3" customWidth="1"/>
    <col min="11541" max="11774" width="9.28515625" style="3"/>
    <col min="11775" max="11776" width="3.85546875" style="3" customWidth="1"/>
    <col min="11777" max="11777" width="3" style="3" customWidth="1"/>
    <col min="11778" max="11778" width="1.85546875" style="3" customWidth="1"/>
    <col min="11779" max="11779" width="6.140625" style="3" customWidth="1"/>
    <col min="11780" max="11780" width="4.140625" style="3" customWidth="1"/>
    <col min="11781" max="11781" width="8.28515625" style="3" customWidth="1"/>
    <col min="11782" max="11782" width="4.85546875" style="3" customWidth="1"/>
    <col min="11783" max="11783" width="9.85546875" style="3" customWidth="1"/>
    <col min="11784" max="11784" width="5.85546875" style="3" customWidth="1"/>
    <col min="11785" max="11785" width="9.7109375" style="3" customWidth="1"/>
    <col min="11786" max="11786" width="2.7109375" style="3" customWidth="1"/>
    <col min="11787" max="11787" width="10.7109375" style="3" bestFit="1" customWidth="1"/>
    <col min="11788" max="11788" width="3" style="3" customWidth="1"/>
    <col min="11789" max="11789" width="10" style="3" customWidth="1"/>
    <col min="11790" max="11790" width="4.7109375" style="3" customWidth="1"/>
    <col min="11791" max="11791" width="10.85546875" style="3" customWidth="1"/>
    <col min="11792" max="11792" width="4.85546875" style="3" customWidth="1"/>
    <col min="11793" max="11793" width="11.28515625" style="3" customWidth="1"/>
    <col min="11794" max="11794" width="4.42578125" style="3" customWidth="1"/>
    <col min="11795" max="11795" width="1.140625" style="3" customWidth="1"/>
    <col min="11796" max="11796" width="1.7109375" style="3" customWidth="1"/>
    <col min="11797" max="12030" width="9.28515625" style="3"/>
    <col min="12031" max="12032" width="3.85546875" style="3" customWidth="1"/>
    <col min="12033" max="12033" width="3" style="3" customWidth="1"/>
    <col min="12034" max="12034" width="1.85546875" style="3" customWidth="1"/>
    <col min="12035" max="12035" width="6.140625" style="3" customWidth="1"/>
    <col min="12036" max="12036" width="4.140625" style="3" customWidth="1"/>
    <col min="12037" max="12037" width="8.28515625" style="3" customWidth="1"/>
    <col min="12038" max="12038" width="4.85546875" style="3" customWidth="1"/>
    <col min="12039" max="12039" width="9.85546875" style="3" customWidth="1"/>
    <col min="12040" max="12040" width="5.85546875" style="3" customWidth="1"/>
    <col min="12041" max="12041" width="9.7109375" style="3" customWidth="1"/>
    <col min="12042" max="12042" width="2.7109375" style="3" customWidth="1"/>
    <col min="12043" max="12043" width="10.7109375" style="3" bestFit="1" customWidth="1"/>
    <col min="12044" max="12044" width="3" style="3" customWidth="1"/>
    <col min="12045" max="12045" width="10" style="3" customWidth="1"/>
    <col min="12046" max="12046" width="4.7109375" style="3" customWidth="1"/>
    <col min="12047" max="12047" width="10.85546875" style="3" customWidth="1"/>
    <col min="12048" max="12048" width="4.85546875" style="3" customWidth="1"/>
    <col min="12049" max="12049" width="11.28515625" style="3" customWidth="1"/>
    <col min="12050" max="12050" width="4.42578125" style="3" customWidth="1"/>
    <col min="12051" max="12051" width="1.140625" style="3" customWidth="1"/>
    <col min="12052" max="12052" width="1.7109375" style="3" customWidth="1"/>
    <col min="12053" max="12286" width="9.28515625" style="3"/>
    <col min="12287" max="12288" width="3.85546875" style="3" customWidth="1"/>
    <col min="12289" max="12289" width="3" style="3" customWidth="1"/>
    <col min="12290" max="12290" width="1.85546875" style="3" customWidth="1"/>
    <col min="12291" max="12291" width="6.140625" style="3" customWidth="1"/>
    <col min="12292" max="12292" width="4.140625" style="3" customWidth="1"/>
    <col min="12293" max="12293" width="8.28515625" style="3" customWidth="1"/>
    <col min="12294" max="12294" width="4.85546875" style="3" customWidth="1"/>
    <col min="12295" max="12295" width="9.85546875" style="3" customWidth="1"/>
    <col min="12296" max="12296" width="5.85546875" style="3" customWidth="1"/>
    <col min="12297" max="12297" width="9.7109375" style="3" customWidth="1"/>
    <col min="12298" max="12298" width="2.7109375" style="3" customWidth="1"/>
    <col min="12299" max="12299" width="10.7109375" style="3" bestFit="1" customWidth="1"/>
    <col min="12300" max="12300" width="3" style="3" customWidth="1"/>
    <col min="12301" max="12301" width="10" style="3" customWidth="1"/>
    <col min="12302" max="12302" width="4.7109375" style="3" customWidth="1"/>
    <col min="12303" max="12303" width="10.85546875" style="3" customWidth="1"/>
    <col min="12304" max="12304" width="4.85546875" style="3" customWidth="1"/>
    <col min="12305" max="12305" width="11.28515625" style="3" customWidth="1"/>
    <col min="12306" max="12306" width="4.42578125" style="3" customWidth="1"/>
    <col min="12307" max="12307" width="1.140625" style="3" customWidth="1"/>
    <col min="12308" max="12308" width="1.7109375" style="3" customWidth="1"/>
    <col min="12309" max="12542" width="9.28515625" style="3"/>
    <col min="12543" max="12544" width="3.85546875" style="3" customWidth="1"/>
    <col min="12545" max="12545" width="3" style="3" customWidth="1"/>
    <col min="12546" max="12546" width="1.85546875" style="3" customWidth="1"/>
    <col min="12547" max="12547" width="6.140625" style="3" customWidth="1"/>
    <col min="12548" max="12548" width="4.140625" style="3" customWidth="1"/>
    <col min="12549" max="12549" width="8.28515625" style="3" customWidth="1"/>
    <col min="12550" max="12550" width="4.85546875" style="3" customWidth="1"/>
    <col min="12551" max="12551" width="9.85546875" style="3" customWidth="1"/>
    <col min="12552" max="12552" width="5.85546875" style="3" customWidth="1"/>
    <col min="12553" max="12553" width="9.7109375" style="3" customWidth="1"/>
    <col min="12554" max="12554" width="2.7109375" style="3" customWidth="1"/>
    <col min="12555" max="12555" width="10.7109375" style="3" bestFit="1" customWidth="1"/>
    <col min="12556" max="12556" width="3" style="3" customWidth="1"/>
    <col min="12557" max="12557" width="10" style="3" customWidth="1"/>
    <col min="12558" max="12558" width="4.7109375" style="3" customWidth="1"/>
    <col min="12559" max="12559" width="10.85546875" style="3" customWidth="1"/>
    <col min="12560" max="12560" width="4.85546875" style="3" customWidth="1"/>
    <col min="12561" max="12561" width="11.28515625" style="3" customWidth="1"/>
    <col min="12562" max="12562" width="4.42578125" style="3" customWidth="1"/>
    <col min="12563" max="12563" width="1.140625" style="3" customWidth="1"/>
    <col min="12564" max="12564" width="1.7109375" style="3" customWidth="1"/>
    <col min="12565" max="12798" width="9.28515625" style="3"/>
    <col min="12799" max="12800" width="3.85546875" style="3" customWidth="1"/>
    <col min="12801" max="12801" width="3" style="3" customWidth="1"/>
    <col min="12802" max="12802" width="1.85546875" style="3" customWidth="1"/>
    <col min="12803" max="12803" width="6.140625" style="3" customWidth="1"/>
    <col min="12804" max="12804" width="4.140625" style="3" customWidth="1"/>
    <col min="12805" max="12805" width="8.28515625" style="3" customWidth="1"/>
    <col min="12806" max="12806" width="4.85546875" style="3" customWidth="1"/>
    <col min="12807" max="12807" width="9.85546875" style="3" customWidth="1"/>
    <col min="12808" max="12808" width="5.85546875" style="3" customWidth="1"/>
    <col min="12809" max="12809" width="9.7109375" style="3" customWidth="1"/>
    <col min="12810" max="12810" width="2.7109375" style="3" customWidth="1"/>
    <col min="12811" max="12811" width="10.7109375" style="3" bestFit="1" customWidth="1"/>
    <col min="12812" max="12812" width="3" style="3" customWidth="1"/>
    <col min="12813" max="12813" width="10" style="3" customWidth="1"/>
    <col min="12814" max="12814" width="4.7109375" style="3" customWidth="1"/>
    <col min="12815" max="12815" width="10.85546875" style="3" customWidth="1"/>
    <col min="12816" max="12816" width="4.85546875" style="3" customWidth="1"/>
    <col min="12817" max="12817" width="11.28515625" style="3" customWidth="1"/>
    <col min="12818" max="12818" width="4.42578125" style="3" customWidth="1"/>
    <col min="12819" max="12819" width="1.140625" style="3" customWidth="1"/>
    <col min="12820" max="12820" width="1.7109375" style="3" customWidth="1"/>
    <col min="12821" max="13054" width="9.28515625" style="3"/>
    <col min="13055" max="13056" width="3.85546875" style="3" customWidth="1"/>
    <col min="13057" max="13057" width="3" style="3" customWidth="1"/>
    <col min="13058" max="13058" width="1.85546875" style="3" customWidth="1"/>
    <col min="13059" max="13059" width="6.140625" style="3" customWidth="1"/>
    <col min="13060" max="13060" width="4.140625" style="3" customWidth="1"/>
    <col min="13061" max="13061" width="8.28515625" style="3" customWidth="1"/>
    <col min="13062" max="13062" width="4.85546875" style="3" customWidth="1"/>
    <col min="13063" max="13063" width="9.85546875" style="3" customWidth="1"/>
    <col min="13064" max="13064" width="5.85546875" style="3" customWidth="1"/>
    <col min="13065" max="13065" width="9.7109375" style="3" customWidth="1"/>
    <col min="13066" max="13066" width="2.7109375" style="3" customWidth="1"/>
    <col min="13067" max="13067" width="10.7109375" style="3" bestFit="1" customWidth="1"/>
    <col min="13068" max="13068" width="3" style="3" customWidth="1"/>
    <col min="13069" max="13069" width="10" style="3" customWidth="1"/>
    <col min="13070" max="13070" width="4.7109375" style="3" customWidth="1"/>
    <col min="13071" max="13071" width="10.85546875" style="3" customWidth="1"/>
    <col min="13072" max="13072" width="4.85546875" style="3" customWidth="1"/>
    <col min="13073" max="13073" width="11.28515625" style="3" customWidth="1"/>
    <col min="13074" max="13074" width="4.42578125" style="3" customWidth="1"/>
    <col min="13075" max="13075" width="1.140625" style="3" customWidth="1"/>
    <col min="13076" max="13076" width="1.7109375" style="3" customWidth="1"/>
    <col min="13077" max="13310" width="9.28515625" style="3"/>
    <col min="13311" max="13312" width="3.85546875" style="3" customWidth="1"/>
    <col min="13313" max="13313" width="3" style="3" customWidth="1"/>
    <col min="13314" max="13314" width="1.85546875" style="3" customWidth="1"/>
    <col min="13315" max="13315" width="6.140625" style="3" customWidth="1"/>
    <col min="13316" max="13316" width="4.140625" style="3" customWidth="1"/>
    <col min="13317" max="13317" width="8.28515625" style="3" customWidth="1"/>
    <col min="13318" max="13318" width="4.85546875" style="3" customWidth="1"/>
    <col min="13319" max="13319" width="9.85546875" style="3" customWidth="1"/>
    <col min="13320" max="13320" width="5.85546875" style="3" customWidth="1"/>
    <col min="13321" max="13321" width="9.7109375" style="3" customWidth="1"/>
    <col min="13322" max="13322" width="2.7109375" style="3" customWidth="1"/>
    <col min="13323" max="13323" width="10.7109375" style="3" bestFit="1" customWidth="1"/>
    <col min="13324" max="13324" width="3" style="3" customWidth="1"/>
    <col min="13325" max="13325" width="10" style="3" customWidth="1"/>
    <col min="13326" max="13326" width="4.7109375" style="3" customWidth="1"/>
    <col min="13327" max="13327" width="10.85546875" style="3" customWidth="1"/>
    <col min="13328" max="13328" width="4.85546875" style="3" customWidth="1"/>
    <col min="13329" max="13329" width="11.28515625" style="3" customWidth="1"/>
    <col min="13330" max="13330" width="4.42578125" style="3" customWidth="1"/>
    <col min="13331" max="13331" width="1.140625" style="3" customWidth="1"/>
    <col min="13332" max="13332" width="1.7109375" style="3" customWidth="1"/>
    <col min="13333" max="13566" width="9.28515625" style="3"/>
    <col min="13567" max="13568" width="3.85546875" style="3" customWidth="1"/>
    <col min="13569" max="13569" width="3" style="3" customWidth="1"/>
    <col min="13570" max="13570" width="1.85546875" style="3" customWidth="1"/>
    <col min="13571" max="13571" width="6.140625" style="3" customWidth="1"/>
    <col min="13572" max="13572" width="4.140625" style="3" customWidth="1"/>
    <col min="13573" max="13573" width="8.28515625" style="3" customWidth="1"/>
    <col min="13574" max="13574" width="4.85546875" style="3" customWidth="1"/>
    <col min="13575" max="13575" width="9.85546875" style="3" customWidth="1"/>
    <col min="13576" max="13576" width="5.85546875" style="3" customWidth="1"/>
    <col min="13577" max="13577" width="9.7109375" style="3" customWidth="1"/>
    <col min="13578" max="13578" width="2.7109375" style="3" customWidth="1"/>
    <col min="13579" max="13579" width="10.7109375" style="3" bestFit="1" customWidth="1"/>
    <col min="13580" max="13580" width="3" style="3" customWidth="1"/>
    <col min="13581" max="13581" width="10" style="3" customWidth="1"/>
    <col min="13582" max="13582" width="4.7109375" style="3" customWidth="1"/>
    <col min="13583" max="13583" width="10.85546875" style="3" customWidth="1"/>
    <col min="13584" max="13584" width="4.85546875" style="3" customWidth="1"/>
    <col min="13585" max="13585" width="11.28515625" style="3" customWidth="1"/>
    <col min="13586" max="13586" width="4.42578125" style="3" customWidth="1"/>
    <col min="13587" max="13587" width="1.140625" style="3" customWidth="1"/>
    <col min="13588" max="13588" width="1.7109375" style="3" customWidth="1"/>
    <col min="13589" max="13822" width="9.28515625" style="3"/>
    <col min="13823" max="13824" width="3.85546875" style="3" customWidth="1"/>
    <col min="13825" max="13825" width="3" style="3" customWidth="1"/>
    <col min="13826" max="13826" width="1.85546875" style="3" customWidth="1"/>
    <col min="13827" max="13827" width="6.140625" style="3" customWidth="1"/>
    <col min="13828" max="13828" width="4.140625" style="3" customWidth="1"/>
    <col min="13829" max="13829" width="8.28515625" style="3" customWidth="1"/>
    <col min="13830" max="13830" width="4.85546875" style="3" customWidth="1"/>
    <col min="13831" max="13831" width="9.85546875" style="3" customWidth="1"/>
    <col min="13832" max="13832" width="5.85546875" style="3" customWidth="1"/>
    <col min="13833" max="13833" width="9.7109375" style="3" customWidth="1"/>
    <col min="13834" max="13834" width="2.7109375" style="3" customWidth="1"/>
    <col min="13835" max="13835" width="10.7109375" style="3" bestFit="1" customWidth="1"/>
    <col min="13836" max="13836" width="3" style="3" customWidth="1"/>
    <col min="13837" max="13837" width="10" style="3" customWidth="1"/>
    <col min="13838" max="13838" width="4.7109375" style="3" customWidth="1"/>
    <col min="13839" max="13839" width="10.85546875" style="3" customWidth="1"/>
    <col min="13840" max="13840" width="4.85546875" style="3" customWidth="1"/>
    <col min="13841" max="13841" width="11.28515625" style="3" customWidth="1"/>
    <col min="13842" max="13842" width="4.42578125" style="3" customWidth="1"/>
    <col min="13843" max="13843" width="1.140625" style="3" customWidth="1"/>
    <col min="13844" max="13844" width="1.7109375" style="3" customWidth="1"/>
    <col min="13845" max="14078" width="9.28515625" style="3"/>
    <col min="14079" max="14080" width="3.85546875" style="3" customWidth="1"/>
    <col min="14081" max="14081" width="3" style="3" customWidth="1"/>
    <col min="14082" max="14082" width="1.85546875" style="3" customWidth="1"/>
    <col min="14083" max="14083" width="6.140625" style="3" customWidth="1"/>
    <col min="14084" max="14084" width="4.140625" style="3" customWidth="1"/>
    <col min="14085" max="14085" width="8.28515625" style="3" customWidth="1"/>
    <col min="14086" max="14086" width="4.85546875" style="3" customWidth="1"/>
    <col min="14087" max="14087" width="9.85546875" style="3" customWidth="1"/>
    <col min="14088" max="14088" width="5.85546875" style="3" customWidth="1"/>
    <col min="14089" max="14089" width="9.7109375" style="3" customWidth="1"/>
    <col min="14090" max="14090" width="2.7109375" style="3" customWidth="1"/>
    <col min="14091" max="14091" width="10.7109375" style="3" bestFit="1" customWidth="1"/>
    <col min="14092" max="14092" width="3" style="3" customWidth="1"/>
    <col min="14093" max="14093" width="10" style="3" customWidth="1"/>
    <col min="14094" max="14094" width="4.7109375" style="3" customWidth="1"/>
    <col min="14095" max="14095" width="10.85546875" style="3" customWidth="1"/>
    <col min="14096" max="14096" width="4.85546875" style="3" customWidth="1"/>
    <col min="14097" max="14097" width="11.28515625" style="3" customWidth="1"/>
    <col min="14098" max="14098" width="4.42578125" style="3" customWidth="1"/>
    <col min="14099" max="14099" width="1.140625" style="3" customWidth="1"/>
    <col min="14100" max="14100" width="1.7109375" style="3" customWidth="1"/>
    <col min="14101" max="14334" width="9.28515625" style="3"/>
    <col min="14335" max="14336" width="3.85546875" style="3" customWidth="1"/>
    <col min="14337" max="14337" width="3" style="3" customWidth="1"/>
    <col min="14338" max="14338" width="1.85546875" style="3" customWidth="1"/>
    <col min="14339" max="14339" width="6.140625" style="3" customWidth="1"/>
    <col min="14340" max="14340" width="4.140625" style="3" customWidth="1"/>
    <col min="14341" max="14341" width="8.28515625" style="3" customWidth="1"/>
    <col min="14342" max="14342" width="4.85546875" style="3" customWidth="1"/>
    <col min="14343" max="14343" width="9.85546875" style="3" customWidth="1"/>
    <col min="14344" max="14344" width="5.85546875" style="3" customWidth="1"/>
    <col min="14345" max="14345" width="9.7109375" style="3" customWidth="1"/>
    <col min="14346" max="14346" width="2.7109375" style="3" customWidth="1"/>
    <col min="14347" max="14347" width="10.7109375" style="3" bestFit="1" customWidth="1"/>
    <col min="14348" max="14348" width="3" style="3" customWidth="1"/>
    <col min="14349" max="14349" width="10" style="3" customWidth="1"/>
    <col min="14350" max="14350" width="4.7109375" style="3" customWidth="1"/>
    <col min="14351" max="14351" width="10.85546875" style="3" customWidth="1"/>
    <col min="14352" max="14352" width="4.85546875" style="3" customWidth="1"/>
    <col min="14353" max="14353" width="11.28515625" style="3" customWidth="1"/>
    <col min="14354" max="14354" width="4.42578125" style="3" customWidth="1"/>
    <col min="14355" max="14355" width="1.140625" style="3" customWidth="1"/>
    <col min="14356" max="14356" width="1.7109375" style="3" customWidth="1"/>
    <col min="14357" max="14590" width="9.28515625" style="3"/>
    <col min="14591" max="14592" width="3.85546875" style="3" customWidth="1"/>
    <col min="14593" max="14593" width="3" style="3" customWidth="1"/>
    <col min="14594" max="14594" width="1.85546875" style="3" customWidth="1"/>
    <col min="14595" max="14595" width="6.140625" style="3" customWidth="1"/>
    <col min="14596" max="14596" width="4.140625" style="3" customWidth="1"/>
    <col min="14597" max="14597" width="8.28515625" style="3" customWidth="1"/>
    <col min="14598" max="14598" width="4.85546875" style="3" customWidth="1"/>
    <col min="14599" max="14599" width="9.85546875" style="3" customWidth="1"/>
    <col min="14600" max="14600" width="5.85546875" style="3" customWidth="1"/>
    <col min="14601" max="14601" width="9.7109375" style="3" customWidth="1"/>
    <col min="14602" max="14602" width="2.7109375" style="3" customWidth="1"/>
    <col min="14603" max="14603" width="10.7109375" style="3" bestFit="1" customWidth="1"/>
    <col min="14604" max="14604" width="3" style="3" customWidth="1"/>
    <col min="14605" max="14605" width="10" style="3" customWidth="1"/>
    <col min="14606" max="14606" width="4.7109375" style="3" customWidth="1"/>
    <col min="14607" max="14607" width="10.85546875" style="3" customWidth="1"/>
    <col min="14608" max="14608" width="4.85546875" style="3" customWidth="1"/>
    <col min="14609" max="14609" width="11.28515625" style="3" customWidth="1"/>
    <col min="14610" max="14610" width="4.42578125" style="3" customWidth="1"/>
    <col min="14611" max="14611" width="1.140625" style="3" customWidth="1"/>
    <col min="14612" max="14612" width="1.7109375" style="3" customWidth="1"/>
    <col min="14613" max="14846" width="9.28515625" style="3"/>
    <col min="14847" max="14848" width="3.85546875" style="3" customWidth="1"/>
    <col min="14849" max="14849" width="3" style="3" customWidth="1"/>
    <col min="14850" max="14850" width="1.85546875" style="3" customWidth="1"/>
    <col min="14851" max="14851" width="6.140625" style="3" customWidth="1"/>
    <col min="14852" max="14852" width="4.140625" style="3" customWidth="1"/>
    <col min="14853" max="14853" width="8.28515625" style="3" customWidth="1"/>
    <col min="14854" max="14854" width="4.85546875" style="3" customWidth="1"/>
    <col min="14855" max="14855" width="9.85546875" style="3" customWidth="1"/>
    <col min="14856" max="14856" width="5.85546875" style="3" customWidth="1"/>
    <col min="14857" max="14857" width="9.7109375" style="3" customWidth="1"/>
    <col min="14858" max="14858" width="2.7109375" style="3" customWidth="1"/>
    <col min="14859" max="14859" width="10.7109375" style="3" bestFit="1" customWidth="1"/>
    <col min="14860" max="14860" width="3" style="3" customWidth="1"/>
    <col min="14861" max="14861" width="10" style="3" customWidth="1"/>
    <col min="14862" max="14862" width="4.7109375" style="3" customWidth="1"/>
    <col min="14863" max="14863" width="10.85546875" style="3" customWidth="1"/>
    <col min="14864" max="14864" width="4.85546875" style="3" customWidth="1"/>
    <col min="14865" max="14865" width="11.28515625" style="3" customWidth="1"/>
    <col min="14866" max="14866" width="4.42578125" style="3" customWidth="1"/>
    <col min="14867" max="14867" width="1.140625" style="3" customWidth="1"/>
    <col min="14868" max="14868" width="1.7109375" style="3" customWidth="1"/>
    <col min="14869" max="15102" width="9.28515625" style="3"/>
    <col min="15103" max="15104" width="3.85546875" style="3" customWidth="1"/>
    <col min="15105" max="15105" width="3" style="3" customWidth="1"/>
    <col min="15106" max="15106" width="1.85546875" style="3" customWidth="1"/>
    <col min="15107" max="15107" width="6.140625" style="3" customWidth="1"/>
    <col min="15108" max="15108" width="4.140625" style="3" customWidth="1"/>
    <col min="15109" max="15109" width="8.28515625" style="3" customWidth="1"/>
    <col min="15110" max="15110" width="4.85546875" style="3" customWidth="1"/>
    <col min="15111" max="15111" width="9.85546875" style="3" customWidth="1"/>
    <col min="15112" max="15112" width="5.85546875" style="3" customWidth="1"/>
    <col min="15113" max="15113" width="9.7109375" style="3" customWidth="1"/>
    <col min="15114" max="15114" width="2.7109375" style="3" customWidth="1"/>
    <col min="15115" max="15115" width="10.7109375" style="3" bestFit="1" customWidth="1"/>
    <col min="15116" max="15116" width="3" style="3" customWidth="1"/>
    <col min="15117" max="15117" width="10" style="3" customWidth="1"/>
    <col min="15118" max="15118" width="4.7109375" style="3" customWidth="1"/>
    <col min="15119" max="15119" width="10.85546875" style="3" customWidth="1"/>
    <col min="15120" max="15120" width="4.85546875" style="3" customWidth="1"/>
    <col min="15121" max="15121" width="11.28515625" style="3" customWidth="1"/>
    <col min="15122" max="15122" width="4.42578125" style="3" customWidth="1"/>
    <col min="15123" max="15123" width="1.140625" style="3" customWidth="1"/>
    <col min="15124" max="15124" width="1.7109375" style="3" customWidth="1"/>
    <col min="15125" max="15358" width="9.28515625" style="3"/>
    <col min="15359" max="15360" width="3.85546875" style="3" customWidth="1"/>
    <col min="15361" max="15361" width="3" style="3" customWidth="1"/>
    <col min="15362" max="15362" width="1.85546875" style="3" customWidth="1"/>
    <col min="15363" max="15363" width="6.140625" style="3" customWidth="1"/>
    <col min="15364" max="15364" width="4.140625" style="3" customWidth="1"/>
    <col min="15365" max="15365" width="8.28515625" style="3" customWidth="1"/>
    <col min="15366" max="15366" width="4.85546875" style="3" customWidth="1"/>
    <col min="15367" max="15367" width="9.85546875" style="3" customWidth="1"/>
    <col min="15368" max="15368" width="5.85546875" style="3" customWidth="1"/>
    <col min="15369" max="15369" width="9.7109375" style="3" customWidth="1"/>
    <col min="15370" max="15370" width="2.7109375" style="3" customWidth="1"/>
    <col min="15371" max="15371" width="10.7109375" style="3" bestFit="1" customWidth="1"/>
    <col min="15372" max="15372" width="3" style="3" customWidth="1"/>
    <col min="15373" max="15373" width="10" style="3" customWidth="1"/>
    <col min="15374" max="15374" width="4.7109375" style="3" customWidth="1"/>
    <col min="15375" max="15375" width="10.85546875" style="3" customWidth="1"/>
    <col min="15376" max="15376" width="4.85546875" style="3" customWidth="1"/>
    <col min="15377" max="15377" width="11.28515625" style="3" customWidth="1"/>
    <col min="15378" max="15378" width="4.42578125" style="3" customWidth="1"/>
    <col min="15379" max="15379" width="1.140625" style="3" customWidth="1"/>
    <col min="15380" max="15380" width="1.7109375" style="3" customWidth="1"/>
    <col min="15381" max="15614" width="9.28515625" style="3"/>
    <col min="15615" max="15616" width="3.85546875" style="3" customWidth="1"/>
    <col min="15617" max="15617" width="3" style="3" customWidth="1"/>
    <col min="15618" max="15618" width="1.85546875" style="3" customWidth="1"/>
    <col min="15619" max="15619" width="6.140625" style="3" customWidth="1"/>
    <col min="15620" max="15620" width="4.140625" style="3" customWidth="1"/>
    <col min="15621" max="15621" width="8.28515625" style="3" customWidth="1"/>
    <col min="15622" max="15622" width="4.85546875" style="3" customWidth="1"/>
    <col min="15623" max="15623" width="9.85546875" style="3" customWidth="1"/>
    <col min="15624" max="15624" width="5.85546875" style="3" customWidth="1"/>
    <col min="15625" max="15625" width="9.7109375" style="3" customWidth="1"/>
    <col min="15626" max="15626" width="2.7109375" style="3" customWidth="1"/>
    <col min="15627" max="15627" width="10.7109375" style="3" bestFit="1" customWidth="1"/>
    <col min="15628" max="15628" width="3" style="3" customWidth="1"/>
    <col min="15629" max="15629" width="10" style="3" customWidth="1"/>
    <col min="15630" max="15630" width="4.7109375" style="3" customWidth="1"/>
    <col min="15631" max="15631" width="10.85546875" style="3" customWidth="1"/>
    <col min="15632" max="15632" width="4.85546875" style="3" customWidth="1"/>
    <col min="15633" max="15633" width="11.28515625" style="3" customWidth="1"/>
    <col min="15634" max="15634" width="4.42578125" style="3" customWidth="1"/>
    <col min="15635" max="15635" width="1.140625" style="3" customWidth="1"/>
    <col min="15636" max="15636" width="1.7109375" style="3" customWidth="1"/>
    <col min="15637" max="15870" width="9.28515625" style="3"/>
    <col min="15871" max="15872" width="3.85546875" style="3" customWidth="1"/>
    <col min="15873" max="15873" width="3" style="3" customWidth="1"/>
    <col min="15874" max="15874" width="1.85546875" style="3" customWidth="1"/>
    <col min="15875" max="15875" width="6.140625" style="3" customWidth="1"/>
    <col min="15876" max="15876" width="4.140625" style="3" customWidth="1"/>
    <col min="15877" max="15877" width="8.28515625" style="3" customWidth="1"/>
    <col min="15878" max="15878" width="4.85546875" style="3" customWidth="1"/>
    <col min="15879" max="15879" width="9.85546875" style="3" customWidth="1"/>
    <col min="15880" max="15880" width="5.85546875" style="3" customWidth="1"/>
    <col min="15881" max="15881" width="9.7109375" style="3" customWidth="1"/>
    <col min="15882" max="15882" width="2.7109375" style="3" customWidth="1"/>
    <col min="15883" max="15883" width="10.7109375" style="3" bestFit="1" customWidth="1"/>
    <col min="15884" max="15884" width="3" style="3" customWidth="1"/>
    <col min="15885" max="15885" width="10" style="3" customWidth="1"/>
    <col min="15886" max="15886" width="4.7109375" style="3" customWidth="1"/>
    <col min="15887" max="15887" width="10.85546875" style="3" customWidth="1"/>
    <col min="15888" max="15888" width="4.85546875" style="3" customWidth="1"/>
    <col min="15889" max="15889" width="11.28515625" style="3" customWidth="1"/>
    <col min="15890" max="15890" width="4.42578125" style="3" customWidth="1"/>
    <col min="15891" max="15891" width="1.140625" style="3" customWidth="1"/>
    <col min="15892" max="15892" width="1.7109375" style="3" customWidth="1"/>
    <col min="15893" max="16126" width="9.28515625" style="3"/>
    <col min="16127" max="16128" width="3.85546875" style="3" customWidth="1"/>
    <col min="16129" max="16129" width="3" style="3" customWidth="1"/>
    <col min="16130" max="16130" width="1.85546875" style="3" customWidth="1"/>
    <col min="16131" max="16131" width="6.140625" style="3" customWidth="1"/>
    <col min="16132" max="16132" width="4.140625" style="3" customWidth="1"/>
    <col min="16133" max="16133" width="8.28515625" style="3" customWidth="1"/>
    <col min="16134" max="16134" width="4.85546875" style="3" customWidth="1"/>
    <col min="16135" max="16135" width="9.85546875" style="3" customWidth="1"/>
    <col min="16136" max="16136" width="5.85546875" style="3" customWidth="1"/>
    <col min="16137" max="16137" width="9.7109375" style="3" customWidth="1"/>
    <col min="16138" max="16138" width="2.7109375" style="3" customWidth="1"/>
    <col min="16139" max="16139" width="10.7109375" style="3" bestFit="1" customWidth="1"/>
    <col min="16140" max="16140" width="3" style="3" customWidth="1"/>
    <col min="16141" max="16141" width="10" style="3" customWidth="1"/>
    <col min="16142" max="16142" width="4.7109375" style="3" customWidth="1"/>
    <col min="16143" max="16143" width="10.85546875" style="3" customWidth="1"/>
    <col min="16144" max="16144" width="4.85546875" style="3" customWidth="1"/>
    <col min="16145" max="16145" width="11.28515625" style="3" customWidth="1"/>
    <col min="16146" max="16146" width="4.42578125" style="3" customWidth="1"/>
    <col min="16147" max="16147" width="1.140625" style="3" customWidth="1"/>
    <col min="16148" max="16148" width="1.7109375" style="3" customWidth="1"/>
    <col min="16149" max="16384" width="9.28515625" style="3"/>
  </cols>
  <sheetData>
    <row r="1" spans="1:70" s="67" customFormat="1" x14ac:dyDescent="0.25">
      <c r="A1" s="146" t="s">
        <v>15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66"/>
    </row>
    <row r="2" spans="1:70" s="67" customFormat="1" x14ac:dyDescent="0.25">
      <c r="A2" s="68" t="s">
        <v>16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6"/>
    </row>
    <row r="3" spans="1:70" s="38" customFormat="1" ht="15.75" customHeight="1" x14ac:dyDescent="0.25">
      <c r="A3" s="147" t="s">
        <v>4</v>
      </c>
      <c r="B3" s="147"/>
      <c r="C3" s="147"/>
      <c r="D3" s="147"/>
      <c r="E3" s="147"/>
      <c r="F3" s="147"/>
      <c r="G3" s="147"/>
      <c r="L3" s="58" t="s">
        <v>6</v>
      </c>
      <c r="M3" s="60" t="s">
        <v>7</v>
      </c>
      <c r="O3" s="60"/>
      <c r="P3" s="60"/>
      <c r="Q3" s="60"/>
      <c r="R3" s="36"/>
      <c r="S3" s="36"/>
      <c r="T3" s="36"/>
      <c r="AB3" s="36"/>
      <c r="AC3" s="36"/>
      <c r="AK3" s="36"/>
      <c r="AS3" s="36"/>
      <c r="AT3" s="36"/>
      <c r="BI3" s="36"/>
      <c r="BJ3" s="36"/>
      <c r="BK3" s="36"/>
      <c r="BL3" s="36"/>
      <c r="BM3" s="36"/>
      <c r="BN3" s="36"/>
      <c r="BO3" s="36"/>
      <c r="BP3" s="36"/>
      <c r="BQ3" s="36"/>
      <c r="BR3" s="36"/>
    </row>
    <row r="4" spans="1:70" s="38" customFormat="1" ht="15.75" customHeight="1" x14ac:dyDescent="0.2">
      <c r="A4" s="148" t="s">
        <v>5</v>
      </c>
      <c r="B4" s="148"/>
      <c r="C4" s="148"/>
      <c r="D4" s="148"/>
      <c r="E4" s="148"/>
      <c r="F4" s="36"/>
      <c r="G4" s="36"/>
      <c r="L4" s="59" t="s">
        <v>8</v>
      </c>
      <c r="M4" s="61" t="s">
        <v>47</v>
      </c>
      <c r="O4" s="61"/>
      <c r="P4" s="61"/>
      <c r="Q4" s="61"/>
      <c r="R4" s="36"/>
      <c r="S4" s="36"/>
      <c r="T4" s="36"/>
      <c r="AB4" s="36"/>
      <c r="AC4" s="36"/>
      <c r="AK4" s="36"/>
      <c r="AS4" s="36"/>
      <c r="AT4" s="36"/>
      <c r="BI4" s="36"/>
      <c r="BJ4" s="36"/>
      <c r="BK4" s="36"/>
      <c r="BL4" s="36"/>
      <c r="BM4" s="36"/>
      <c r="BN4" s="36"/>
      <c r="BO4" s="36"/>
      <c r="BP4" s="36"/>
      <c r="BQ4" s="36"/>
      <c r="BR4" s="36"/>
    </row>
    <row r="5" spans="1:70" s="38" customFormat="1" ht="15.75" customHeight="1" x14ac:dyDescent="0.2">
      <c r="A5" s="35"/>
      <c r="B5" s="35"/>
      <c r="C5" s="36"/>
      <c r="D5" s="36"/>
      <c r="E5" s="36"/>
      <c r="F5" s="36"/>
      <c r="G5" s="36"/>
      <c r="L5" s="59" t="s">
        <v>9</v>
      </c>
      <c r="M5" s="149" t="s">
        <v>109</v>
      </c>
      <c r="N5" s="149"/>
      <c r="O5" s="149"/>
      <c r="P5" s="149"/>
      <c r="Q5" s="149"/>
      <c r="R5" s="36"/>
      <c r="S5" s="36"/>
      <c r="T5" s="36"/>
      <c r="AB5" s="36"/>
      <c r="AC5" s="36"/>
      <c r="AK5" s="36"/>
      <c r="AS5" s="36"/>
      <c r="AT5" s="36"/>
      <c r="BI5" s="36"/>
      <c r="BJ5" s="36"/>
      <c r="BK5" s="36"/>
      <c r="BL5" s="36"/>
      <c r="BM5" s="36"/>
      <c r="BN5" s="36"/>
      <c r="BO5" s="36"/>
      <c r="BP5" s="36"/>
      <c r="BQ5" s="36"/>
      <c r="BR5" s="36"/>
    </row>
    <row r="6" spans="1:70" s="38" customFormat="1" x14ac:dyDescent="0.25">
      <c r="A6" s="35"/>
      <c r="B6" s="35"/>
      <c r="C6" s="36"/>
      <c r="D6" s="36"/>
      <c r="E6" s="36"/>
      <c r="F6" s="36"/>
      <c r="G6" s="36"/>
      <c r="K6" s="36"/>
      <c r="L6" s="56"/>
      <c r="M6" s="149"/>
      <c r="N6" s="149"/>
      <c r="O6" s="149"/>
      <c r="P6" s="149"/>
      <c r="Q6" s="149"/>
      <c r="R6" s="36"/>
      <c r="S6" s="36"/>
      <c r="T6" s="36"/>
      <c r="AB6" s="36"/>
      <c r="AC6" s="36"/>
      <c r="AK6" s="36"/>
      <c r="AS6" s="36"/>
      <c r="AT6" s="36"/>
      <c r="BI6" s="36"/>
      <c r="BJ6" s="36"/>
      <c r="BK6" s="36"/>
      <c r="BL6" s="36"/>
      <c r="BM6" s="36"/>
      <c r="BN6" s="36"/>
      <c r="BO6" s="36"/>
      <c r="BP6" s="36"/>
      <c r="BQ6" s="36"/>
      <c r="BR6" s="36"/>
    </row>
    <row r="7" spans="1:70" s="38" customFormat="1" ht="12.75" customHeight="1" x14ac:dyDescent="0.2">
      <c r="A7" s="39"/>
      <c r="B7" s="39"/>
      <c r="C7" s="36"/>
      <c r="D7" s="36"/>
      <c r="E7" s="36"/>
      <c r="F7" s="37"/>
      <c r="G7" s="36"/>
      <c r="K7" s="36"/>
      <c r="L7" s="57"/>
      <c r="M7" s="149"/>
      <c r="N7" s="149"/>
      <c r="O7" s="149"/>
      <c r="P7" s="149"/>
      <c r="Q7" s="149"/>
      <c r="R7" s="40"/>
      <c r="S7" s="36"/>
      <c r="T7" s="36"/>
      <c r="AB7" s="36"/>
      <c r="AC7" s="36"/>
      <c r="AK7" s="36"/>
      <c r="AS7" s="36"/>
      <c r="AT7" s="36"/>
      <c r="BI7" s="36"/>
      <c r="BJ7" s="36"/>
      <c r="BK7" s="36"/>
      <c r="BL7" s="36"/>
      <c r="BM7" s="36"/>
      <c r="BN7" s="36"/>
      <c r="BO7" s="36"/>
      <c r="BP7" s="36"/>
      <c r="BQ7" s="36"/>
      <c r="BR7" s="36"/>
    </row>
    <row r="8" spans="1:70" s="38" customFormat="1" ht="12.75" x14ac:dyDescent="0.2">
      <c r="B8" s="35"/>
      <c r="C8" s="65"/>
      <c r="D8" s="36"/>
      <c r="E8" s="36"/>
      <c r="F8" s="36"/>
      <c r="G8" s="36"/>
      <c r="H8" s="36"/>
      <c r="K8" s="36"/>
      <c r="M8" s="149"/>
      <c r="N8" s="149"/>
      <c r="O8" s="149"/>
      <c r="P8" s="149"/>
      <c r="Q8" s="149"/>
      <c r="R8" s="36"/>
      <c r="S8" s="36"/>
      <c r="T8" s="36"/>
      <c r="AB8" s="36"/>
      <c r="AC8" s="36"/>
      <c r="AK8" s="36"/>
      <c r="AS8" s="36"/>
      <c r="AT8" s="36"/>
      <c r="BI8" s="36"/>
      <c r="BJ8" s="36"/>
      <c r="BK8" s="36"/>
      <c r="BL8" s="36"/>
      <c r="BM8" s="36"/>
      <c r="BN8" s="36"/>
      <c r="BO8" s="36"/>
      <c r="BP8" s="36"/>
      <c r="BQ8" s="36"/>
      <c r="BR8" s="36"/>
    </row>
    <row r="9" spans="1:70" s="38" customFormat="1" ht="14.25" x14ac:dyDescent="0.2">
      <c r="B9" s="35"/>
      <c r="C9" s="36"/>
      <c r="D9" s="36"/>
      <c r="E9" s="36"/>
      <c r="F9" s="36"/>
      <c r="G9" s="36"/>
      <c r="H9" s="36"/>
      <c r="K9" s="36"/>
      <c r="M9" s="62"/>
      <c r="N9" s="62"/>
      <c r="O9" s="62"/>
      <c r="P9" s="62"/>
      <c r="Q9" s="62"/>
      <c r="R9" s="36"/>
      <c r="S9" s="36"/>
      <c r="T9" s="36"/>
      <c r="AB9" s="36"/>
      <c r="AC9" s="36"/>
      <c r="AK9" s="36"/>
      <c r="AS9" s="36"/>
      <c r="AT9" s="36"/>
      <c r="BI9" s="36"/>
      <c r="BJ9" s="36"/>
      <c r="BK9" s="36"/>
      <c r="BL9" s="36"/>
      <c r="BM9" s="36"/>
      <c r="BN9" s="36"/>
      <c r="BO9" s="36"/>
      <c r="BP9" s="36"/>
      <c r="BQ9" s="36"/>
      <c r="BR9" s="36"/>
    </row>
    <row r="10" spans="1:70" s="1" customFormat="1" ht="19.5" x14ac:dyDescent="0.35">
      <c r="A10" s="150" t="s">
        <v>10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2"/>
    </row>
    <row r="11" spans="1:70" s="5" customFormat="1" ht="18" x14ac:dyDescent="0.25">
      <c r="A11" s="30"/>
      <c r="B11" s="31"/>
      <c r="C11" s="33"/>
      <c r="D11" s="32"/>
      <c r="E11" s="33"/>
      <c r="F11" s="32"/>
      <c r="G11" s="33"/>
      <c r="H11" s="33"/>
      <c r="I11" s="33"/>
      <c r="J11" s="4"/>
      <c r="L11" s="6"/>
    </row>
    <row r="12" spans="1:70" s="84" customFormat="1" x14ac:dyDescent="0.25">
      <c r="A12" s="49" t="s">
        <v>0</v>
      </c>
      <c r="B12" s="83" t="s">
        <v>48</v>
      </c>
      <c r="C12" s="86"/>
      <c r="D12" s="85"/>
      <c r="E12" s="86"/>
      <c r="F12" s="85"/>
      <c r="G12" s="86"/>
      <c r="H12" s="86"/>
      <c r="I12" s="87"/>
      <c r="J12" s="88"/>
      <c r="L12" s="89"/>
    </row>
    <row r="14" spans="1:70" s="7" customFormat="1" x14ac:dyDescent="0.25">
      <c r="A14" s="7" t="s">
        <v>31</v>
      </c>
      <c r="B14" s="7" t="s">
        <v>27</v>
      </c>
    </row>
    <row r="15" spans="1:70" x14ac:dyDescent="0.25">
      <c r="B15" s="124" t="s">
        <v>49</v>
      </c>
      <c r="C15" s="3"/>
      <c r="D15" s="34"/>
      <c r="E15" s="47"/>
      <c r="F15" s="46"/>
      <c r="G15" s="34"/>
      <c r="H15" s="3"/>
      <c r="I15" s="42">
        <v>72</v>
      </c>
      <c r="J15" s="42" t="s">
        <v>1</v>
      </c>
      <c r="K15" s="41">
        <v>5.5</v>
      </c>
      <c r="L15" s="41" t="s">
        <v>1</v>
      </c>
      <c r="M15" s="44">
        <v>0.15</v>
      </c>
      <c r="N15" s="24" t="s">
        <v>2</v>
      </c>
      <c r="O15" s="25">
        <f t="shared" ref="O15:O18" si="0">I15*K15*M15</f>
        <v>59.4</v>
      </c>
      <c r="P15" s="138" t="s">
        <v>3</v>
      </c>
      <c r="Q15" s="55"/>
    </row>
    <row r="16" spans="1:70" x14ac:dyDescent="0.25">
      <c r="B16" s="124" t="s">
        <v>50</v>
      </c>
      <c r="C16" s="3"/>
      <c r="D16" s="34"/>
      <c r="E16" s="47"/>
      <c r="F16" s="46"/>
      <c r="G16" s="34"/>
      <c r="H16" s="3"/>
      <c r="I16" s="42">
        <v>60</v>
      </c>
      <c r="J16" s="42" t="s">
        <v>1</v>
      </c>
      <c r="K16" s="41">
        <v>4</v>
      </c>
      <c r="L16" s="41" t="s">
        <v>1</v>
      </c>
      <c r="M16" s="44">
        <v>0.15</v>
      </c>
      <c r="N16" s="24" t="s">
        <v>2</v>
      </c>
      <c r="O16" s="25">
        <f t="shared" si="0"/>
        <v>36</v>
      </c>
      <c r="P16" s="138" t="s">
        <v>3</v>
      </c>
      <c r="Q16" s="55"/>
    </row>
    <row r="17" spans="1:18" x14ac:dyDescent="0.25">
      <c r="B17" s="124" t="s">
        <v>51</v>
      </c>
      <c r="C17" s="3"/>
      <c r="D17" s="34"/>
      <c r="E17" s="47"/>
      <c r="F17" s="46"/>
      <c r="G17" s="34"/>
      <c r="H17" s="3"/>
      <c r="I17" s="42">
        <v>55</v>
      </c>
      <c r="J17" s="42" t="s">
        <v>1</v>
      </c>
      <c r="K17" s="41">
        <v>4.3</v>
      </c>
      <c r="L17" s="41" t="s">
        <v>1</v>
      </c>
      <c r="M17" s="44">
        <v>0.15</v>
      </c>
      <c r="N17" s="24" t="s">
        <v>2</v>
      </c>
      <c r="O17" s="25">
        <f t="shared" si="0"/>
        <v>35.475000000000001</v>
      </c>
      <c r="P17" s="138" t="s">
        <v>3</v>
      </c>
      <c r="Q17" s="55"/>
    </row>
    <row r="18" spans="1:18" x14ac:dyDescent="0.25">
      <c r="B18" s="63"/>
      <c r="C18" s="3"/>
      <c r="D18" s="34"/>
      <c r="E18" s="47"/>
      <c r="F18" s="46"/>
      <c r="G18" s="34"/>
      <c r="H18" s="3"/>
      <c r="I18" s="42">
        <v>18</v>
      </c>
      <c r="J18" s="42" t="s">
        <v>1</v>
      </c>
      <c r="K18" s="41">
        <v>4.5</v>
      </c>
      <c r="L18" s="41" t="s">
        <v>1</v>
      </c>
      <c r="M18" s="44">
        <v>0.15</v>
      </c>
      <c r="N18" s="24" t="s">
        <v>2</v>
      </c>
      <c r="O18" s="25">
        <f t="shared" si="0"/>
        <v>12.15</v>
      </c>
      <c r="P18" s="138" t="s">
        <v>3</v>
      </c>
      <c r="Q18" s="55"/>
    </row>
    <row r="19" spans="1:18" x14ac:dyDescent="0.25">
      <c r="B19" s="63"/>
      <c r="C19" s="3"/>
      <c r="D19" s="34"/>
      <c r="E19" s="47"/>
      <c r="F19" s="46"/>
      <c r="G19" s="34"/>
      <c r="H19" s="3"/>
      <c r="I19" s="3"/>
      <c r="J19" s="42"/>
      <c r="K19" s="42"/>
      <c r="L19" s="80" t="s">
        <v>38</v>
      </c>
      <c r="M19" s="41"/>
      <c r="N19" s="44"/>
      <c r="O19" s="73">
        <f>SUM(O15:O18)</f>
        <v>143.02500000000001</v>
      </c>
      <c r="P19" s="138" t="s">
        <v>3</v>
      </c>
      <c r="Q19" s="55"/>
    </row>
    <row r="20" spans="1:18" x14ac:dyDescent="0.25">
      <c r="B20" s="103"/>
      <c r="C20" s="3"/>
      <c r="D20" s="34"/>
      <c r="E20" s="47"/>
      <c r="F20" s="46"/>
      <c r="G20" s="34"/>
      <c r="H20" s="3"/>
      <c r="I20" s="3"/>
      <c r="J20" s="42"/>
      <c r="K20" s="42"/>
      <c r="L20" s="80"/>
      <c r="M20" s="41"/>
      <c r="N20" s="44"/>
      <c r="O20" s="73"/>
      <c r="P20" s="138"/>
      <c r="Q20" s="55"/>
    </row>
    <row r="21" spans="1:18" s="7" customFormat="1" x14ac:dyDescent="0.25">
      <c r="A21" s="7" t="s">
        <v>32</v>
      </c>
      <c r="B21" s="7" t="s">
        <v>52</v>
      </c>
      <c r="P21" s="139"/>
    </row>
    <row r="22" spans="1:18" x14ac:dyDescent="0.25">
      <c r="B22" s="124" t="s">
        <v>51</v>
      </c>
      <c r="C22" s="3"/>
      <c r="D22" s="34"/>
      <c r="E22" s="47"/>
      <c r="F22" s="46"/>
      <c r="G22" s="34"/>
      <c r="H22" s="3"/>
      <c r="I22" s="42">
        <v>18</v>
      </c>
      <c r="J22" s="42" t="s">
        <v>1</v>
      </c>
      <c r="K22" s="41">
        <v>0.3</v>
      </c>
      <c r="L22" s="41" t="s">
        <v>1</v>
      </c>
      <c r="M22" s="44">
        <v>0.2</v>
      </c>
      <c r="N22" s="24" t="s">
        <v>2</v>
      </c>
      <c r="O22" s="25">
        <f t="shared" ref="O22" si="1">I22*K22*M22</f>
        <v>1.0799999999999998</v>
      </c>
      <c r="P22" s="138" t="s">
        <v>3</v>
      </c>
      <c r="Q22" s="55"/>
    </row>
    <row r="23" spans="1:18" x14ac:dyDescent="0.25">
      <c r="B23" s="63"/>
      <c r="C23" s="3"/>
      <c r="D23" s="34"/>
      <c r="E23" s="47"/>
      <c r="F23" s="46"/>
      <c r="G23" s="34"/>
      <c r="H23" s="3"/>
      <c r="I23" s="3"/>
      <c r="J23" s="41"/>
      <c r="K23" s="41"/>
      <c r="L23" s="81" t="s">
        <v>53</v>
      </c>
      <c r="M23" s="24"/>
      <c r="N23" s="25"/>
      <c r="O23" s="76">
        <f>SUM(O22:O22)</f>
        <v>1.0799999999999998</v>
      </c>
      <c r="P23" s="128" t="s">
        <v>3</v>
      </c>
      <c r="Q23" s="55"/>
    </row>
    <row r="24" spans="1:18" x14ac:dyDescent="0.25">
      <c r="B24" s="124"/>
      <c r="C24" s="3"/>
      <c r="D24" s="34"/>
      <c r="E24" s="47"/>
      <c r="F24" s="46"/>
      <c r="G24" s="34"/>
      <c r="H24" s="3"/>
      <c r="I24" s="3"/>
      <c r="J24" s="41"/>
      <c r="K24" s="41"/>
      <c r="L24" s="81"/>
      <c r="M24" s="24"/>
      <c r="N24" s="25"/>
      <c r="O24" s="76"/>
      <c r="P24" s="128"/>
      <c r="Q24" s="55"/>
    </row>
    <row r="25" spans="1:18" x14ac:dyDescent="0.25">
      <c r="A25" s="18" t="s">
        <v>33</v>
      </c>
      <c r="B25" s="125" t="s">
        <v>54</v>
      </c>
      <c r="C25" s="3"/>
      <c r="D25" s="34"/>
      <c r="E25" s="47"/>
      <c r="F25" s="46"/>
      <c r="G25" s="34"/>
      <c r="H25" s="3"/>
      <c r="I25" s="3"/>
      <c r="J25" s="41"/>
      <c r="K25" s="41"/>
      <c r="L25" s="81"/>
      <c r="M25" s="24"/>
      <c r="N25" s="25"/>
      <c r="O25" s="76"/>
      <c r="P25" s="128"/>
      <c r="Q25" s="55"/>
    </row>
    <row r="26" spans="1:18" x14ac:dyDescent="0.25">
      <c r="B26" s="124" t="s">
        <v>50</v>
      </c>
      <c r="C26" s="3"/>
      <c r="D26" s="34"/>
      <c r="E26" s="47"/>
      <c r="F26" s="46"/>
      <c r="G26" s="34"/>
      <c r="H26" s="3"/>
      <c r="I26" s="3"/>
      <c r="J26" s="41"/>
      <c r="K26" s="41"/>
      <c r="L26" s="81"/>
      <c r="M26" s="24"/>
      <c r="N26" s="25"/>
      <c r="O26" s="76">
        <v>60</v>
      </c>
      <c r="P26" s="128" t="s">
        <v>36</v>
      </c>
      <c r="Q26" s="55"/>
    </row>
    <row r="27" spans="1:18" x14ac:dyDescent="0.25">
      <c r="B27" s="124"/>
      <c r="C27" s="3"/>
      <c r="D27" s="34"/>
      <c r="E27" s="47"/>
      <c r="F27" s="46"/>
      <c r="G27" s="34"/>
      <c r="H27" s="3"/>
      <c r="I27" s="3"/>
      <c r="J27" s="41"/>
      <c r="K27" s="41"/>
      <c r="L27" s="81"/>
      <c r="M27" s="24"/>
      <c r="N27" s="25"/>
      <c r="O27" s="76"/>
      <c r="P27" s="49"/>
      <c r="Q27" s="55"/>
    </row>
    <row r="28" spans="1:18" s="10" customFormat="1" x14ac:dyDescent="0.25">
      <c r="A28" s="7" t="s">
        <v>28</v>
      </c>
      <c r="B28" s="125" t="s">
        <v>17</v>
      </c>
      <c r="C28" s="9"/>
      <c r="D28" s="8"/>
      <c r="E28" s="9"/>
      <c r="F28" s="8"/>
      <c r="G28" s="9"/>
      <c r="H28" s="9"/>
      <c r="J28" s="11"/>
      <c r="K28" s="12"/>
      <c r="L28" s="13"/>
      <c r="M28" s="12"/>
      <c r="N28" s="14"/>
      <c r="O28" s="13"/>
      <c r="P28" s="15"/>
      <c r="Q28" s="16"/>
      <c r="R28" s="17"/>
    </row>
    <row r="29" spans="1:18" s="10" customFormat="1" x14ac:dyDescent="0.25">
      <c r="A29" s="7"/>
      <c r="B29" s="124" t="s">
        <v>49</v>
      </c>
      <c r="C29" s="3"/>
      <c r="D29" s="34"/>
      <c r="E29" s="47"/>
      <c r="F29" s="46"/>
      <c r="G29" s="34"/>
      <c r="H29" s="3"/>
      <c r="I29" s="42">
        <v>72</v>
      </c>
      <c r="J29" s="42" t="s">
        <v>1</v>
      </c>
      <c r="K29" s="41">
        <v>5.5</v>
      </c>
      <c r="L29" s="41" t="s">
        <v>1</v>
      </c>
      <c r="M29" s="44">
        <v>1.5</v>
      </c>
      <c r="N29" s="24" t="s">
        <v>2</v>
      </c>
      <c r="O29" s="25">
        <f t="shared" ref="O29:O32" si="2">I29*K29*M29</f>
        <v>594</v>
      </c>
      <c r="P29" s="129" t="s">
        <v>46</v>
      </c>
      <c r="Q29" s="16"/>
      <c r="R29" s="17"/>
    </row>
    <row r="30" spans="1:18" s="10" customFormat="1" x14ac:dyDescent="0.25">
      <c r="A30" s="7"/>
      <c r="B30" s="124" t="s">
        <v>50</v>
      </c>
      <c r="C30" s="3"/>
      <c r="D30" s="34"/>
      <c r="E30" s="47"/>
      <c r="F30" s="46"/>
      <c r="G30" s="34"/>
      <c r="H30" s="3"/>
      <c r="I30" s="42">
        <v>60</v>
      </c>
      <c r="J30" s="42" t="s">
        <v>1</v>
      </c>
      <c r="K30" s="41">
        <v>4</v>
      </c>
      <c r="L30" s="41" t="s">
        <v>1</v>
      </c>
      <c r="M30" s="44">
        <v>1.5</v>
      </c>
      <c r="N30" s="24" t="s">
        <v>2</v>
      </c>
      <c r="O30" s="25">
        <f t="shared" si="2"/>
        <v>360</v>
      </c>
      <c r="P30" s="129" t="s">
        <v>46</v>
      </c>
      <c r="Q30" s="16"/>
      <c r="R30" s="17"/>
    </row>
    <row r="31" spans="1:18" s="10" customFormat="1" x14ac:dyDescent="0.25">
      <c r="A31" s="7"/>
      <c r="B31" s="124" t="s">
        <v>51</v>
      </c>
      <c r="C31" s="3"/>
      <c r="D31" s="34"/>
      <c r="E31" s="47"/>
      <c r="F31" s="46"/>
      <c r="G31" s="34"/>
      <c r="H31" s="3"/>
      <c r="I31" s="42">
        <v>55</v>
      </c>
      <c r="J31" s="42" t="s">
        <v>1</v>
      </c>
      <c r="K31" s="41">
        <v>4.3</v>
      </c>
      <c r="L31" s="41" t="s">
        <v>1</v>
      </c>
      <c r="M31" s="44">
        <v>1.5</v>
      </c>
      <c r="N31" s="24" t="s">
        <v>2</v>
      </c>
      <c r="O31" s="25">
        <f t="shared" si="2"/>
        <v>354.75</v>
      </c>
      <c r="P31" s="129" t="s">
        <v>46</v>
      </c>
      <c r="Q31" s="16"/>
      <c r="R31" s="17"/>
    </row>
    <row r="32" spans="1:18" x14ac:dyDescent="0.25">
      <c r="A32" s="64"/>
      <c r="B32" s="124"/>
      <c r="C32" s="3"/>
      <c r="D32" s="34"/>
      <c r="E32" s="47"/>
      <c r="F32" s="46"/>
      <c r="G32" s="34"/>
      <c r="H32" s="3"/>
      <c r="I32" s="42">
        <v>18</v>
      </c>
      <c r="J32" s="42" t="s">
        <v>1</v>
      </c>
      <c r="K32" s="41">
        <v>4.5</v>
      </c>
      <c r="L32" s="41" t="s">
        <v>1</v>
      </c>
      <c r="M32" s="44">
        <v>1.5</v>
      </c>
      <c r="N32" s="24" t="s">
        <v>2</v>
      </c>
      <c r="O32" s="25">
        <f t="shared" si="2"/>
        <v>121.5</v>
      </c>
      <c r="P32" s="129" t="s">
        <v>46</v>
      </c>
    </row>
    <row r="33" spans="1:51" x14ac:dyDescent="0.25">
      <c r="A33" s="64"/>
      <c r="B33" s="124"/>
      <c r="C33" s="3"/>
      <c r="D33" s="34"/>
      <c r="E33" s="47"/>
      <c r="F33" s="46"/>
      <c r="G33" s="34"/>
      <c r="H33" s="3"/>
      <c r="I33" s="3"/>
      <c r="J33" s="42"/>
      <c r="K33" s="42"/>
      <c r="L33" s="80" t="s">
        <v>55</v>
      </c>
      <c r="M33" s="41"/>
      <c r="N33" s="44"/>
      <c r="O33" s="73">
        <f>SUM(O29:O32)</f>
        <v>1430.25</v>
      </c>
      <c r="P33" s="128" t="s">
        <v>46</v>
      </c>
      <c r="Q33" s="55"/>
    </row>
    <row r="34" spans="1:51" x14ac:dyDescent="0.25">
      <c r="A34" s="64"/>
      <c r="B34" s="63"/>
      <c r="C34" s="3"/>
      <c r="D34" s="34"/>
      <c r="E34" s="47"/>
      <c r="F34" s="46"/>
      <c r="G34" s="34"/>
      <c r="H34" s="3"/>
      <c r="I34" s="9"/>
      <c r="J34" s="8"/>
      <c r="K34" s="42"/>
      <c r="L34" s="42"/>
      <c r="M34" s="41"/>
      <c r="N34" s="24"/>
      <c r="O34" s="25"/>
      <c r="P34" s="138"/>
      <c r="Q34" s="55"/>
    </row>
    <row r="35" spans="1:51" x14ac:dyDescent="0.25">
      <c r="A35" s="7" t="s">
        <v>29</v>
      </c>
      <c r="B35" s="125" t="s">
        <v>57</v>
      </c>
      <c r="C35" s="10"/>
      <c r="D35" s="69"/>
      <c r="E35" s="70"/>
      <c r="F35" s="71"/>
      <c r="G35" s="69"/>
      <c r="H35" s="10"/>
      <c r="I35" s="42"/>
      <c r="J35" s="42"/>
      <c r="K35" s="41"/>
      <c r="L35" s="41"/>
      <c r="M35" s="42"/>
      <c r="N35" s="24"/>
      <c r="O35" s="73">
        <v>1100</v>
      </c>
      <c r="P35" s="128" t="s">
        <v>3</v>
      </c>
      <c r="Q35" s="55"/>
    </row>
    <row r="36" spans="1:51" x14ac:dyDescent="0.25">
      <c r="A36" s="64"/>
      <c r="B36" s="104"/>
      <c r="C36" s="3"/>
      <c r="D36" s="34"/>
      <c r="E36" s="47"/>
      <c r="F36" s="46"/>
      <c r="G36" s="34"/>
      <c r="H36" s="3"/>
      <c r="I36" s="9"/>
      <c r="J36" s="8"/>
      <c r="K36" s="42"/>
      <c r="L36" s="42"/>
      <c r="M36" s="41"/>
      <c r="N36" s="24"/>
      <c r="O36" s="25"/>
      <c r="P36" s="138"/>
      <c r="Q36" s="55"/>
    </row>
    <row r="37" spans="1:51" s="120" customFormat="1" ht="16.5" x14ac:dyDescent="0.3">
      <c r="A37" s="7" t="s">
        <v>30</v>
      </c>
      <c r="B37" s="125" t="s">
        <v>21</v>
      </c>
      <c r="C37" s="10"/>
      <c r="D37" s="69"/>
      <c r="E37" s="70"/>
      <c r="F37" s="71"/>
      <c r="G37" s="69"/>
      <c r="H37" s="10"/>
      <c r="I37" s="42"/>
      <c r="J37" s="42"/>
      <c r="K37" s="41"/>
      <c r="L37" s="41"/>
      <c r="M37" s="42"/>
      <c r="N37" s="24"/>
      <c r="O37" s="73">
        <f>O35</f>
        <v>1100</v>
      </c>
      <c r="P37" s="128" t="s">
        <v>3</v>
      </c>
      <c r="Q37" s="117"/>
      <c r="R37" s="118"/>
      <c r="S37" s="119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</row>
    <row r="38" spans="1:51" s="120" customFormat="1" ht="16.5" x14ac:dyDescent="0.3">
      <c r="A38" s="7"/>
      <c r="B38" s="125"/>
      <c r="C38" s="10"/>
      <c r="D38" s="69"/>
      <c r="E38" s="70"/>
      <c r="F38" s="71"/>
      <c r="G38" s="69"/>
      <c r="H38" s="10"/>
      <c r="I38" s="42"/>
      <c r="J38" s="42"/>
      <c r="K38" s="41"/>
      <c r="L38" s="41"/>
      <c r="M38" s="42"/>
      <c r="N38" s="24"/>
      <c r="O38" s="73"/>
      <c r="P38" s="128"/>
      <c r="Q38" s="117"/>
      <c r="R38" s="118"/>
      <c r="S38" s="119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</row>
    <row r="39" spans="1:51" x14ac:dyDescent="0.25">
      <c r="A39" s="7" t="s">
        <v>100</v>
      </c>
      <c r="B39" s="125" t="s">
        <v>81</v>
      </c>
      <c r="C39" s="10"/>
      <c r="D39" s="69"/>
      <c r="E39" s="70"/>
      <c r="F39" s="71"/>
      <c r="G39" s="69"/>
      <c r="H39" s="10"/>
      <c r="I39" s="42"/>
      <c r="J39" s="42"/>
      <c r="K39" s="41"/>
      <c r="L39" s="41"/>
      <c r="M39" s="42"/>
      <c r="N39" s="24"/>
      <c r="O39" s="73">
        <v>1</v>
      </c>
      <c r="P39" s="128" t="s">
        <v>18</v>
      </c>
      <c r="Q39" s="55"/>
    </row>
    <row r="40" spans="1:51" x14ac:dyDescent="0.25">
      <c r="A40" s="7"/>
      <c r="B40" s="125"/>
      <c r="C40" s="10"/>
      <c r="D40" s="69"/>
      <c r="E40" s="70"/>
      <c r="F40" s="71"/>
      <c r="G40" s="69"/>
      <c r="H40" s="10"/>
      <c r="I40" s="42"/>
      <c r="J40" s="42"/>
      <c r="K40" s="41"/>
      <c r="L40" s="41"/>
      <c r="M40" s="42"/>
      <c r="N40" s="24"/>
      <c r="O40" s="73"/>
      <c r="P40" s="128"/>
      <c r="Q40" s="55"/>
    </row>
    <row r="41" spans="1:51" x14ac:dyDescent="0.25">
      <c r="A41" s="7" t="s">
        <v>101</v>
      </c>
      <c r="B41" s="125" t="s">
        <v>80</v>
      </c>
      <c r="C41" s="10"/>
      <c r="D41" s="69"/>
      <c r="E41" s="70"/>
      <c r="F41" s="71"/>
      <c r="G41" s="69"/>
      <c r="H41" s="10"/>
      <c r="I41" s="42"/>
      <c r="J41" s="42"/>
      <c r="K41" s="41"/>
      <c r="L41" s="41"/>
      <c r="M41" s="42"/>
      <c r="N41" s="24"/>
      <c r="O41" s="73">
        <v>1</v>
      </c>
      <c r="P41" s="128" t="s">
        <v>18</v>
      </c>
      <c r="Q41" s="55"/>
    </row>
    <row r="42" spans="1:51" x14ac:dyDescent="0.25">
      <c r="A42" s="7"/>
      <c r="B42" s="125"/>
      <c r="C42" s="10"/>
      <c r="D42" s="69"/>
      <c r="E42" s="70"/>
      <c r="F42" s="71"/>
      <c r="G42" s="69"/>
      <c r="H42" s="10"/>
      <c r="I42" s="42"/>
      <c r="J42" s="42"/>
      <c r="K42" s="41"/>
      <c r="L42" s="41"/>
      <c r="M42" s="42"/>
      <c r="N42" s="24"/>
      <c r="O42" s="73"/>
      <c r="P42" s="128"/>
      <c r="Q42" s="55"/>
    </row>
    <row r="43" spans="1:51" x14ac:dyDescent="0.25">
      <c r="A43" s="7" t="s">
        <v>104</v>
      </c>
      <c r="B43" s="125" t="s">
        <v>40</v>
      </c>
      <c r="C43" s="10"/>
      <c r="D43" s="69"/>
      <c r="E43" s="70"/>
      <c r="F43" s="71"/>
      <c r="G43" s="69"/>
      <c r="H43" s="10"/>
      <c r="I43" s="42"/>
      <c r="J43" s="42"/>
      <c r="K43" s="41"/>
      <c r="L43" s="41"/>
      <c r="M43" s="42"/>
      <c r="N43" s="24"/>
      <c r="O43" s="73">
        <v>2</v>
      </c>
      <c r="P43" s="128" t="s">
        <v>18</v>
      </c>
      <c r="Q43" s="55"/>
    </row>
    <row r="44" spans="1:51" x14ac:dyDescent="0.25">
      <c r="A44" s="7"/>
      <c r="B44" s="125"/>
      <c r="C44" s="10"/>
      <c r="D44" s="69"/>
      <c r="E44" s="70"/>
      <c r="F44" s="71"/>
      <c r="G44" s="69"/>
      <c r="H44" s="10"/>
      <c r="I44" s="42"/>
      <c r="J44" s="42"/>
      <c r="K44" s="41"/>
      <c r="L44" s="41"/>
      <c r="M44" s="42"/>
      <c r="N44" s="24"/>
      <c r="O44" s="73"/>
      <c r="P44" s="128"/>
      <c r="Q44" s="55"/>
    </row>
    <row r="45" spans="1:51" x14ac:dyDescent="0.25">
      <c r="A45" s="7"/>
      <c r="B45" s="125"/>
      <c r="C45" s="10"/>
      <c r="D45" s="69"/>
      <c r="E45" s="70"/>
      <c r="F45" s="71"/>
      <c r="G45" s="69"/>
      <c r="H45" s="10"/>
      <c r="I45" s="42"/>
      <c r="J45" s="42"/>
      <c r="K45" s="80" t="s">
        <v>38</v>
      </c>
      <c r="L45" s="41"/>
      <c r="M45" s="42"/>
      <c r="N45" s="24"/>
      <c r="O45" s="73">
        <f>O19</f>
        <v>143.02500000000001</v>
      </c>
      <c r="P45" s="128" t="s">
        <v>3</v>
      </c>
      <c r="Q45" s="55"/>
    </row>
    <row r="46" spans="1:51" x14ac:dyDescent="0.25">
      <c r="B46" s="63"/>
      <c r="C46" s="3"/>
      <c r="D46" s="34"/>
      <c r="E46" s="47"/>
      <c r="F46" s="46"/>
      <c r="G46" s="34"/>
      <c r="H46" s="74"/>
      <c r="I46" s="79"/>
      <c r="J46" s="79"/>
      <c r="K46" s="80" t="s">
        <v>53</v>
      </c>
      <c r="L46" s="80"/>
      <c r="M46" s="81"/>
      <c r="N46" s="49"/>
      <c r="O46" s="73">
        <f>O23</f>
        <v>1.0799999999999998</v>
      </c>
      <c r="P46" s="128" t="s">
        <v>3</v>
      </c>
      <c r="Q46" s="55"/>
    </row>
    <row r="47" spans="1:51" x14ac:dyDescent="0.25">
      <c r="B47" s="63"/>
      <c r="C47" s="3"/>
      <c r="D47" s="34"/>
      <c r="E47" s="47"/>
      <c r="F47" s="46"/>
      <c r="G47" s="34"/>
      <c r="H47" s="74"/>
      <c r="I47" s="79"/>
      <c r="J47" s="79"/>
      <c r="K47" s="80" t="s">
        <v>54</v>
      </c>
      <c r="L47" s="80"/>
      <c r="M47" s="81"/>
      <c r="N47" s="49"/>
      <c r="O47" s="73">
        <f>O26</f>
        <v>60</v>
      </c>
      <c r="P47" s="128" t="s">
        <v>3</v>
      </c>
      <c r="Q47" s="55"/>
    </row>
    <row r="48" spans="1:51" x14ac:dyDescent="0.25">
      <c r="B48" s="63"/>
      <c r="C48" s="3"/>
      <c r="D48" s="34"/>
      <c r="E48" s="47"/>
      <c r="F48" s="46"/>
      <c r="G48" s="34"/>
      <c r="H48" s="74"/>
      <c r="I48" s="79"/>
      <c r="J48" s="79"/>
      <c r="K48" s="80" t="s">
        <v>55</v>
      </c>
      <c r="L48" s="80"/>
      <c r="M48" s="81"/>
      <c r="N48" s="49"/>
      <c r="O48" s="73">
        <f>O33</f>
        <v>1430.25</v>
      </c>
      <c r="P48" s="128" t="s">
        <v>24</v>
      </c>
      <c r="Q48" s="55"/>
    </row>
    <row r="49" spans="1:18" ht="12.75" customHeight="1" x14ac:dyDescent="0.25">
      <c r="B49" s="105"/>
      <c r="C49" s="3"/>
      <c r="D49" s="34"/>
      <c r="E49" s="47"/>
      <c r="F49" s="46"/>
      <c r="G49" s="34"/>
      <c r="H49" s="74"/>
      <c r="I49" s="79"/>
      <c r="J49" s="79"/>
      <c r="K49" s="80" t="s">
        <v>19</v>
      </c>
      <c r="L49" s="80"/>
      <c r="M49" s="81"/>
      <c r="N49" s="49"/>
      <c r="O49" s="73">
        <f>O39</f>
        <v>1</v>
      </c>
      <c r="P49" s="128" t="s">
        <v>18</v>
      </c>
      <c r="Q49" s="55"/>
    </row>
    <row r="50" spans="1:18" x14ac:dyDescent="0.25">
      <c r="B50" s="105"/>
      <c r="C50" s="3"/>
      <c r="D50" s="34"/>
      <c r="E50" s="47"/>
      <c r="F50" s="46"/>
      <c r="G50" s="34"/>
      <c r="H50" s="74"/>
      <c r="I50" s="79"/>
      <c r="J50" s="79"/>
      <c r="K50" s="80" t="s">
        <v>80</v>
      </c>
      <c r="L50" s="80"/>
      <c r="M50" s="81"/>
      <c r="N50" s="49"/>
      <c r="O50" s="73">
        <f>O41</f>
        <v>1</v>
      </c>
      <c r="P50" s="128" t="s">
        <v>18</v>
      </c>
      <c r="Q50" s="55"/>
    </row>
    <row r="51" spans="1:18" x14ac:dyDescent="0.25">
      <c r="B51" s="63"/>
      <c r="C51" s="3"/>
      <c r="D51" s="34"/>
      <c r="E51" s="47"/>
      <c r="F51" s="46"/>
      <c r="G51" s="34"/>
      <c r="H51" s="74"/>
      <c r="I51" s="79"/>
      <c r="J51" s="79"/>
      <c r="K51" s="80" t="s">
        <v>57</v>
      </c>
      <c r="L51" s="80"/>
      <c r="M51" s="81"/>
      <c r="N51" s="49"/>
      <c r="O51" s="73">
        <f>O35</f>
        <v>1100</v>
      </c>
      <c r="P51" s="128" t="s">
        <v>3</v>
      </c>
      <c r="Q51" s="55"/>
    </row>
    <row r="52" spans="1:18" x14ac:dyDescent="0.25">
      <c r="A52" s="7"/>
      <c r="B52" s="125"/>
      <c r="C52" s="10"/>
      <c r="D52" s="69"/>
      <c r="E52" s="70"/>
      <c r="F52" s="71"/>
      <c r="G52" s="69"/>
      <c r="H52" s="10"/>
      <c r="I52" s="42"/>
      <c r="J52" s="42"/>
      <c r="K52" s="80" t="s">
        <v>19</v>
      </c>
      <c r="L52" s="41"/>
      <c r="M52" s="42"/>
      <c r="N52" s="24"/>
      <c r="O52" s="73">
        <v>1</v>
      </c>
      <c r="P52" s="128" t="s">
        <v>18</v>
      </c>
      <c r="Q52" s="55"/>
    </row>
    <row r="53" spans="1:18" x14ac:dyDescent="0.25">
      <c r="A53" s="7"/>
      <c r="B53" s="125"/>
      <c r="C53" s="10"/>
      <c r="D53" s="69"/>
      <c r="E53" s="70"/>
      <c r="F53" s="71"/>
      <c r="G53" s="69"/>
      <c r="H53" s="10"/>
      <c r="I53" s="42"/>
      <c r="J53" s="42"/>
      <c r="K53" s="80" t="s">
        <v>56</v>
      </c>
      <c r="L53" s="41"/>
      <c r="M53" s="42"/>
      <c r="N53" s="24"/>
      <c r="O53" s="73">
        <v>1</v>
      </c>
      <c r="P53" s="128" t="s">
        <v>18</v>
      </c>
      <c r="Q53" s="55"/>
    </row>
    <row r="54" spans="1:18" x14ac:dyDescent="0.25">
      <c r="A54" s="7"/>
      <c r="B54" s="125"/>
      <c r="C54" s="10"/>
      <c r="D54" s="69"/>
      <c r="E54" s="70"/>
      <c r="F54" s="71"/>
      <c r="G54" s="69"/>
      <c r="H54" s="10"/>
      <c r="I54" s="42"/>
      <c r="J54" s="42"/>
      <c r="K54" s="80" t="s">
        <v>40</v>
      </c>
      <c r="L54" s="41"/>
      <c r="M54" s="42"/>
      <c r="N54" s="24"/>
      <c r="O54" s="73">
        <f>O43</f>
        <v>2</v>
      </c>
      <c r="P54" s="128" t="s">
        <v>18</v>
      </c>
      <c r="Q54" s="55"/>
    </row>
    <row r="55" spans="1:18" s="10" customFormat="1" x14ac:dyDescent="0.25">
      <c r="A55" s="7"/>
      <c r="B55" s="82"/>
      <c r="C55" s="9"/>
      <c r="D55" s="8"/>
      <c r="E55" s="9"/>
      <c r="F55" s="8"/>
      <c r="G55" s="9"/>
      <c r="H55" s="9"/>
      <c r="J55" s="130"/>
      <c r="K55" s="12"/>
      <c r="L55" s="13"/>
      <c r="M55" s="12"/>
      <c r="N55" s="14"/>
      <c r="O55" s="73"/>
      <c r="P55" s="15"/>
      <c r="Q55" s="16"/>
      <c r="R55" s="17"/>
    </row>
    <row r="56" spans="1:18" s="10" customFormat="1" x14ac:dyDescent="0.25">
      <c r="A56" s="49" t="s">
        <v>14</v>
      </c>
      <c r="B56" s="83" t="s">
        <v>58</v>
      </c>
      <c r="C56" s="86"/>
      <c r="D56" s="85"/>
      <c r="E56" s="86"/>
      <c r="F56" s="85"/>
      <c r="G56" s="86"/>
      <c r="H56" s="86"/>
      <c r="I56" s="87"/>
      <c r="J56" s="88"/>
      <c r="K56" s="84"/>
      <c r="L56" s="89"/>
      <c r="M56" s="84"/>
      <c r="N56" s="84"/>
      <c r="O56" s="84"/>
      <c r="P56" s="84"/>
      <c r="Q56" s="16"/>
      <c r="R56" s="17"/>
    </row>
    <row r="57" spans="1:18" x14ac:dyDescent="0.25">
      <c r="Q57" s="55"/>
    </row>
    <row r="58" spans="1:18" x14ac:dyDescent="0.25">
      <c r="A58" s="7" t="s">
        <v>31</v>
      </c>
      <c r="B58" s="7" t="s">
        <v>27</v>
      </c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55"/>
    </row>
    <row r="59" spans="1:18" x14ac:dyDescent="0.25">
      <c r="B59" s="124" t="s">
        <v>59</v>
      </c>
      <c r="C59" s="3"/>
      <c r="D59" s="34"/>
      <c r="E59" s="47"/>
      <c r="F59" s="46"/>
      <c r="G59" s="34"/>
      <c r="H59" s="3"/>
      <c r="I59" s="42">
        <v>50</v>
      </c>
      <c r="J59" s="42" t="s">
        <v>1</v>
      </c>
      <c r="K59" s="41">
        <v>4</v>
      </c>
      <c r="L59" s="41" t="s">
        <v>1</v>
      </c>
      <c r="M59" s="44">
        <v>0.15</v>
      </c>
      <c r="N59" s="24" t="s">
        <v>2</v>
      </c>
      <c r="O59" s="25">
        <f t="shared" ref="O59:O62" si="3">I59*K59*M59</f>
        <v>30</v>
      </c>
      <c r="P59" s="138" t="s">
        <v>3</v>
      </c>
      <c r="Q59" s="55"/>
    </row>
    <row r="60" spans="1:18" s="10" customFormat="1" x14ac:dyDescent="0.25">
      <c r="A60" s="18"/>
      <c r="B60" s="124" t="s">
        <v>60</v>
      </c>
      <c r="C60" s="3"/>
      <c r="D60" s="34"/>
      <c r="E60" s="47"/>
      <c r="F60" s="46"/>
      <c r="G60" s="34"/>
      <c r="H60" s="3"/>
      <c r="I60" s="42">
        <v>20</v>
      </c>
      <c r="J60" s="42" t="s">
        <v>1</v>
      </c>
      <c r="K60" s="41">
        <v>2</v>
      </c>
      <c r="L60" s="41" t="s">
        <v>1</v>
      </c>
      <c r="M60" s="44">
        <v>0.15</v>
      </c>
      <c r="N60" s="24" t="s">
        <v>2</v>
      </c>
      <c r="O60" s="25">
        <f t="shared" si="3"/>
        <v>6</v>
      </c>
      <c r="P60" s="138" t="s">
        <v>3</v>
      </c>
      <c r="Q60" s="16"/>
      <c r="R60" s="17"/>
    </row>
    <row r="61" spans="1:18" s="10" customFormat="1" x14ac:dyDescent="0.25">
      <c r="A61" s="18"/>
      <c r="B61" s="124" t="s">
        <v>61</v>
      </c>
      <c r="C61" s="3"/>
      <c r="D61" s="34"/>
      <c r="E61" s="47"/>
      <c r="F61" s="46"/>
      <c r="G61" s="34"/>
      <c r="H61" s="3"/>
      <c r="I61" s="42">
        <v>84</v>
      </c>
      <c r="J61" s="42" t="s">
        <v>1</v>
      </c>
      <c r="K61" s="41">
        <v>3.5</v>
      </c>
      <c r="L61" s="41" t="s">
        <v>1</v>
      </c>
      <c r="M61" s="44">
        <v>0.15</v>
      </c>
      <c r="N61" s="24" t="s">
        <v>2</v>
      </c>
      <c r="O61" s="25">
        <f t="shared" si="3"/>
        <v>44.1</v>
      </c>
      <c r="P61" s="138" t="s">
        <v>3</v>
      </c>
      <c r="Q61" s="16"/>
      <c r="R61" s="17"/>
    </row>
    <row r="62" spans="1:18" s="10" customFormat="1" x14ac:dyDescent="0.25">
      <c r="A62" s="18"/>
      <c r="B62" s="124" t="s">
        <v>62</v>
      </c>
      <c r="C62" s="3"/>
      <c r="D62" s="34"/>
      <c r="E62" s="47"/>
      <c r="F62" s="46"/>
      <c r="G62" s="34"/>
      <c r="H62" s="3"/>
      <c r="I62" s="42">
        <v>120</v>
      </c>
      <c r="J62" s="42" t="s">
        <v>1</v>
      </c>
      <c r="K62" s="41">
        <v>3.5</v>
      </c>
      <c r="L62" s="41" t="s">
        <v>1</v>
      </c>
      <c r="M62" s="44">
        <v>0.15</v>
      </c>
      <c r="N62" s="24" t="s">
        <v>2</v>
      </c>
      <c r="O62" s="25">
        <f t="shared" si="3"/>
        <v>63</v>
      </c>
      <c r="P62" s="138" t="s">
        <v>3</v>
      </c>
      <c r="Q62" s="16"/>
      <c r="R62" s="17"/>
    </row>
    <row r="63" spans="1:18" x14ac:dyDescent="0.25">
      <c r="B63" s="124" t="s">
        <v>63</v>
      </c>
      <c r="C63" s="3"/>
      <c r="D63" s="34"/>
      <c r="E63" s="47"/>
      <c r="F63" s="46"/>
      <c r="G63" s="34"/>
      <c r="H63" s="3"/>
      <c r="I63" s="42">
        <v>50</v>
      </c>
      <c r="J63" s="42" t="s">
        <v>1</v>
      </c>
      <c r="K63" s="41">
        <v>4</v>
      </c>
      <c r="L63" s="41" t="s">
        <v>1</v>
      </c>
      <c r="M63" s="44">
        <v>0.15</v>
      </c>
      <c r="N63" s="24" t="s">
        <v>2</v>
      </c>
      <c r="O63" s="25">
        <f t="shared" ref="O63:O64" si="4">I63*K63*M63</f>
        <v>30</v>
      </c>
      <c r="P63" s="138" t="s">
        <v>3</v>
      </c>
      <c r="Q63" s="55"/>
    </row>
    <row r="64" spans="1:18" x14ac:dyDescent="0.25">
      <c r="B64" s="124" t="s">
        <v>64</v>
      </c>
      <c r="C64" s="3"/>
      <c r="D64" s="34"/>
      <c r="E64" s="47"/>
      <c r="F64" s="46"/>
      <c r="G64" s="34"/>
      <c r="H64" s="3"/>
      <c r="I64" s="42">
        <v>15</v>
      </c>
      <c r="J64" s="42" t="s">
        <v>1</v>
      </c>
      <c r="K64" s="41">
        <v>4</v>
      </c>
      <c r="L64" s="41" t="s">
        <v>1</v>
      </c>
      <c r="M64" s="44">
        <v>0.15</v>
      </c>
      <c r="N64" s="24" t="s">
        <v>2</v>
      </c>
      <c r="O64" s="25">
        <f t="shared" si="4"/>
        <v>9</v>
      </c>
      <c r="P64" s="138" t="s">
        <v>3</v>
      </c>
      <c r="Q64" s="55"/>
    </row>
    <row r="65" spans="1:51" x14ac:dyDescent="0.25">
      <c r="B65" s="124"/>
      <c r="C65" s="3"/>
      <c r="D65" s="34"/>
      <c r="E65" s="47"/>
      <c r="F65" s="46"/>
      <c r="G65" s="34"/>
      <c r="H65" s="3"/>
      <c r="I65" s="42">
        <v>15</v>
      </c>
      <c r="J65" s="42" t="s">
        <v>1</v>
      </c>
      <c r="K65" s="41">
        <v>4</v>
      </c>
      <c r="L65" s="41" t="s">
        <v>1</v>
      </c>
      <c r="M65" s="44">
        <v>0.15</v>
      </c>
      <c r="N65" s="24" t="s">
        <v>2</v>
      </c>
      <c r="O65" s="25">
        <f t="shared" ref="O65" si="5">I65*K65*M65</f>
        <v>9</v>
      </c>
      <c r="P65" s="138" t="s">
        <v>3</v>
      </c>
      <c r="Q65" s="55"/>
    </row>
    <row r="66" spans="1:51" x14ac:dyDescent="0.25">
      <c r="B66" s="124"/>
      <c r="C66" s="3"/>
      <c r="D66" s="34"/>
      <c r="E66" s="47"/>
      <c r="F66" s="46"/>
      <c r="G66" s="34"/>
      <c r="H66" s="3"/>
      <c r="I66" s="3"/>
      <c r="J66" s="41"/>
      <c r="K66" s="41"/>
      <c r="L66" s="81" t="s">
        <v>53</v>
      </c>
      <c r="M66" s="24"/>
      <c r="N66" s="25"/>
      <c r="O66" s="76">
        <f>SUM(O59:O65)</f>
        <v>191.1</v>
      </c>
      <c r="P66" s="128" t="s">
        <v>3</v>
      </c>
      <c r="Q66" s="55"/>
    </row>
    <row r="67" spans="1:51" x14ac:dyDescent="0.25">
      <c r="B67" s="142"/>
      <c r="C67" s="3"/>
      <c r="D67" s="141"/>
      <c r="E67" s="47"/>
      <c r="F67" s="46"/>
      <c r="G67" s="141"/>
      <c r="H67" s="3"/>
      <c r="I67" s="3"/>
      <c r="J67" s="41"/>
      <c r="K67" s="41"/>
      <c r="L67" s="81"/>
      <c r="M67" s="24"/>
      <c r="N67" s="25"/>
      <c r="O67" s="76"/>
      <c r="P67" s="128"/>
      <c r="Q67" s="55"/>
    </row>
    <row r="68" spans="1:51" x14ac:dyDescent="0.25">
      <c r="B68" s="142"/>
      <c r="C68" s="3"/>
      <c r="D68" s="141"/>
      <c r="E68" s="47"/>
      <c r="F68" s="46"/>
      <c r="G68" s="141"/>
      <c r="H68" s="3"/>
      <c r="I68" s="3"/>
      <c r="J68" s="41"/>
      <c r="K68" s="41"/>
      <c r="L68" s="81"/>
      <c r="M68" s="24"/>
      <c r="N68" s="25"/>
      <c r="O68" s="76"/>
      <c r="P68" s="128"/>
      <c r="Q68" s="55"/>
    </row>
    <row r="69" spans="1:51" x14ac:dyDescent="0.25">
      <c r="B69" s="124"/>
      <c r="C69" s="3"/>
      <c r="D69" s="34"/>
      <c r="E69" s="47"/>
      <c r="F69" s="46"/>
      <c r="G69" s="34"/>
      <c r="H69" s="3"/>
      <c r="I69" s="3"/>
      <c r="J69" s="41"/>
      <c r="K69" s="41"/>
      <c r="L69" s="81"/>
      <c r="M69" s="24"/>
      <c r="N69" s="25"/>
      <c r="O69" s="76"/>
      <c r="P69" s="128"/>
      <c r="Q69" s="55"/>
    </row>
    <row r="70" spans="1:51" s="120" customFormat="1" ht="16.5" x14ac:dyDescent="0.3">
      <c r="A70" s="106" t="s">
        <v>32</v>
      </c>
      <c r="B70" s="107" t="s">
        <v>34</v>
      </c>
      <c r="C70" s="108"/>
      <c r="D70" s="109"/>
      <c r="E70" s="110"/>
      <c r="F70" s="111"/>
      <c r="G70" s="112"/>
      <c r="H70" s="113"/>
      <c r="I70" s="111"/>
      <c r="J70" s="110"/>
      <c r="K70" s="114"/>
      <c r="L70" s="114"/>
      <c r="M70" s="115"/>
      <c r="N70" s="115"/>
      <c r="O70" s="114"/>
      <c r="P70" s="140"/>
      <c r="Q70" s="117"/>
      <c r="R70" s="118"/>
      <c r="S70" s="119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</row>
    <row r="71" spans="1:51" s="120" customFormat="1" ht="16.5" x14ac:dyDescent="0.3">
      <c r="A71" s="106"/>
      <c r="B71" s="121" t="s">
        <v>65</v>
      </c>
      <c r="C71" s="108"/>
      <c r="D71" s="109"/>
      <c r="E71" s="110"/>
      <c r="F71" s="111"/>
      <c r="G71" s="112"/>
      <c r="H71" s="113"/>
      <c r="I71" s="111"/>
      <c r="J71" s="110"/>
      <c r="K71" s="114"/>
      <c r="L71" s="114"/>
      <c r="M71" s="115"/>
      <c r="N71" s="115"/>
      <c r="O71" s="114"/>
      <c r="P71" s="140"/>
      <c r="Q71" s="117"/>
      <c r="R71" s="118"/>
      <c r="S71" s="119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</row>
    <row r="72" spans="1:51" s="120" customFormat="1" ht="16.5" x14ac:dyDescent="0.3">
      <c r="A72" s="106"/>
      <c r="B72" s="121" t="s">
        <v>43</v>
      </c>
      <c r="C72" s="108"/>
      <c r="D72" s="109"/>
      <c r="E72" s="110"/>
      <c r="F72" s="111"/>
      <c r="G72" s="112"/>
      <c r="H72" s="113"/>
      <c r="I72" s="114">
        <v>4</v>
      </c>
      <c r="J72" s="114" t="s">
        <v>44</v>
      </c>
      <c r="K72" s="115">
        <v>1.02</v>
      </c>
      <c r="L72" s="115" t="s">
        <v>44</v>
      </c>
      <c r="M72" s="114">
        <v>1.02</v>
      </c>
      <c r="N72" s="122"/>
      <c r="O72" s="123">
        <f>I72*K72*M72</f>
        <v>4.1616</v>
      </c>
      <c r="P72" s="140" t="s">
        <v>3</v>
      </c>
      <c r="Q72" s="111"/>
      <c r="R72" s="110"/>
      <c r="S72" s="119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</row>
    <row r="73" spans="1:51" s="120" customFormat="1" ht="16.5" x14ac:dyDescent="0.3">
      <c r="A73" s="106"/>
      <c r="B73" s="121" t="s">
        <v>23</v>
      </c>
      <c r="C73" s="108"/>
      <c r="D73" s="109"/>
      <c r="E73" s="110"/>
      <c r="F73" s="111"/>
      <c r="G73" s="112"/>
      <c r="H73" s="113"/>
      <c r="I73" s="114"/>
      <c r="J73" s="114"/>
      <c r="K73" s="115">
        <v>4.16</v>
      </c>
      <c r="L73" s="115" t="s">
        <v>45</v>
      </c>
      <c r="M73" s="114">
        <v>1.64</v>
      </c>
      <c r="N73" s="116"/>
      <c r="O73" s="123">
        <f>K73-M73</f>
        <v>2.5200000000000005</v>
      </c>
      <c r="P73" s="140" t="s">
        <v>3</v>
      </c>
      <c r="Q73" s="111"/>
      <c r="R73" s="110"/>
      <c r="S73" s="119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</row>
    <row r="74" spans="1:51" s="120" customFormat="1" ht="16.5" x14ac:dyDescent="0.3">
      <c r="A74" s="106"/>
      <c r="B74" s="121" t="s">
        <v>66</v>
      </c>
      <c r="C74" s="108"/>
      <c r="D74" s="109"/>
      <c r="E74" s="110"/>
      <c r="F74" s="111"/>
      <c r="G74" s="112"/>
      <c r="H74" s="113"/>
      <c r="I74" s="114"/>
      <c r="J74" s="114"/>
      <c r="K74" s="115"/>
      <c r="L74" s="115"/>
      <c r="M74" s="114"/>
      <c r="N74" s="116"/>
      <c r="O74" s="123">
        <v>4</v>
      </c>
      <c r="P74" s="140" t="s">
        <v>36</v>
      </c>
      <c r="Q74" s="111"/>
      <c r="R74" s="110"/>
      <c r="S74" s="119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</row>
    <row r="75" spans="1:51" s="120" customFormat="1" ht="16.5" x14ac:dyDescent="0.3">
      <c r="A75" s="106"/>
      <c r="B75" s="121"/>
      <c r="C75" s="108"/>
      <c r="D75" s="109"/>
      <c r="E75" s="110"/>
      <c r="F75" s="111"/>
      <c r="G75" s="112"/>
      <c r="H75" s="113"/>
      <c r="I75" s="114"/>
      <c r="J75" s="114"/>
      <c r="K75" s="115"/>
      <c r="L75" s="115"/>
      <c r="M75" s="114"/>
      <c r="N75" s="116"/>
      <c r="O75" s="123"/>
      <c r="P75" s="116"/>
      <c r="Q75" s="111"/>
      <c r="R75" s="110"/>
      <c r="S75" s="119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</row>
    <row r="76" spans="1:51" x14ac:dyDescent="0.25">
      <c r="A76" s="7" t="s">
        <v>33</v>
      </c>
      <c r="B76" s="125" t="s">
        <v>17</v>
      </c>
      <c r="C76" s="9"/>
      <c r="D76" s="8"/>
      <c r="E76" s="9"/>
      <c r="F76" s="8"/>
      <c r="G76" s="9"/>
      <c r="H76" s="9"/>
      <c r="I76" s="10"/>
      <c r="J76" s="11"/>
      <c r="K76" s="12"/>
      <c r="L76" s="13"/>
      <c r="M76" s="12"/>
      <c r="N76" s="14"/>
      <c r="O76" s="13"/>
      <c r="P76" s="15"/>
      <c r="Q76" s="55"/>
    </row>
    <row r="77" spans="1:51" x14ac:dyDescent="0.25">
      <c r="B77" s="127" t="s">
        <v>59</v>
      </c>
      <c r="C77" s="3"/>
      <c r="D77" s="34"/>
      <c r="E77" s="47"/>
      <c r="F77" s="46"/>
      <c r="G77" s="34"/>
      <c r="H77" s="3"/>
      <c r="I77" s="42">
        <v>50</v>
      </c>
      <c r="J77" s="42" t="s">
        <v>1</v>
      </c>
      <c r="K77" s="41">
        <v>4</v>
      </c>
      <c r="L77" s="41" t="s">
        <v>1</v>
      </c>
      <c r="M77" s="44">
        <v>1.5</v>
      </c>
      <c r="N77" s="24" t="s">
        <v>2</v>
      </c>
      <c r="O77" s="25">
        <f t="shared" ref="O77:O83" si="6">I77*K77*M77</f>
        <v>300</v>
      </c>
      <c r="P77" s="138" t="s">
        <v>24</v>
      </c>
      <c r="Q77" s="55"/>
    </row>
    <row r="78" spans="1:51" s="10" customFormat="1" x14ac:dyDescent="0.25">
      <c r="A78" s="18"/>
      <c r="B78" s="127" t="s">
        <v>60</v>
      </c>
      <c r="C78" s="3"/>
      <c r="D78" s="34"/>
      <c r="E78" s="47"/>
      <c r="F78" s="46"/>
      <c r="G78" s="34"/>
      <c r="H78" s="3"/>
      <c r="I78" s="42">
        <v>20</v>
      </c>
      <c r="J78" s="42" t="s">
        <v>1</v>
      </c>
      <c r="K78" s="41">
        <v>2</v>
      </c>
      <c r="L78" s="41" t="s">
        <v>1</v>
      </c>
      <c r="M78" s="44">
        <v>1.5</v>
      </c>
      <c r="N78" s="24" t="s">
        <v>2</v>
      </c>
      <c r="O78" s="25">
        <f t="shared" si="6"/>
        <v>60</v>
      </c>
      <c r="P78" s="138" t="s">
        <v>24</v>
      </c>
      <c r="Q78" s="16"/>
      <c r="R78" s="17"/>
    </row>
    <row r="79" spans="1:51" s="10" customFormat="1" x14ac:dyDescent="0.25">
      <c r="A79" s="18"/>
      <c r="B79" s="127" t="s">
        <v>61</v>
      </c>
      <c r="C79" s="3"/>
      <c r="D79" s="34"/>
      <c r="E79" s="47"/>
      <c r="F79" s="46"/>
      <c r="G79" s="34"/>
      <c r="H79" s="3"/>
      <c r="I79" s="42">
        <v>84</v>
      </c>
      <c r="J79" s="42" t="s">
        <v>1</v>
      </c>
      <c r="K79" s="41">
        <v>3.5</v>
      </c>
      <c r="L79" s="41" t="s">
        <v>1</v>
      </c>
      <c r="M79" s="44">
        <v>1.5</v>
      </c>
      <c r="N79" s="24" t="s">
        <v>2</v>
      </c>
      <c r="O79" s="25">
        <f t="shared" si="6"/>
        <v>441</v>
      </c>
      <c r="P79" s="138" t="s">
        <v>24</v>
      </c>
      <c r="Q79" s="16"/>
      <c r="R79" s="17"/>
    </row>
    <row r="80" spans="1:51" s="10" customFormat="1" x14ac:dyDescent="0.25">
      <c r="A80" s="18"/>
      <c r="B80" s="127" t="s">
        <v>62</v>
      </c>
      <c r="C80" s="3"/>
      <c r="D80" s="34"/>
      <c r="E80" s="47"/>
      <c r="F80" s="46"/>
      <c r="G80" s="34"/>
      <c r="H80" s="3"/>
      <c r="I80" s="42">
        <v>120</v>
      </c>
      <c r="J80" s="42" t="s">
        <v>1</v>
      </c>
      <c r="K80" s="41">
        <v>3.5</v>
      </c>
      <c r="L80" s="41" t="s">
        <v>1</v>
      </c>
      <c r="M80" s="44">
        <v>1.5</v>
      </c>
      <c r="N80" s="24" t="s">
        <v>2</v>
      </c>
      <c r="O80" s="25">
        <f t="shared" si="6"/>
        <v>630</v>
      </c>
      <c r="P80" s="138" t="s">
        <v>24</v>
      </c>
      <c r="Q80" s="16"/>
      <c r="R80" s="17"/>
    </row>
    <row r="81" spans="1:17" x14ac:dyDescent="0.25">
      <c r="B81" s="127" t="s">
        <v>63</v>
      </c>
      <c r="C81" s="3"/>
      <c r="D81" s="34"/>
      <c r="E81" s="47"/>
      <c r="F81" s="46"/>
      <c r="G81" s="34"/>
      <c r="H81" s="3"/>
      <c r="I81" s="42">
        <v>50</v>
      </c>
      <c r="J81" s="42" t="s">
        <v>1</v>
      </c>
      <c r="K81" s="41">
        <v>4</v>
      </c>
      <c r="L81" s="41" t="s">
        <v>1</v>
      </c>
      <c r="M81" s="44">
        <v>1.5</v>
      </c>
      <c r="N81" s="24" t="s">
        <v>2</v>
      </c>
      <c r="O81" s="25">
        <f t="shared" si="6"/>
        <v>300</v>
      </c>
      <c r="P81" s="138" t="s">
        <v>24</v>
      </c>
      <c r="Q81" s="55"/>
    </row>
    <row r="82" spans="1:17" x14ac:dyDescent="0.25">
      <c r="B82" s="127" t="s">
        <v>64</v>
      </c>
      <c r="C82" s="3"/>
      <c r="D82" s="34"/>
      <c r="E82" s="47"/>
      <c r="F82" s="46"/>
      <c r="G82" s="34"/>
      <c r="H82" s="3"/>
      <c r="I82" s="42">
        <v>15</v>
      </c>
      <c r="J82" s="42" t="s">
        <v>1</v>
      </c>
      <c r="K82" s="41">
        <v>4</v>
      </c>
      <c r="L82" s="41" t="s">
        <v>1</v>
      </c>
      <c r="M82" s="44">
        <v>1.5</v>
      </c>
      <c r="N82" s="24" t="s">
        <v>2</v>
      </c>
      <c r="O82" s="25">
        <f t="shared" si="6"/>
        <v>90</v>
      </c>
      <c r="P82" s="138" t="s">
        <v>24</v>
      </c>
      <c r="Q82" s="55"/>
    </row>
    <row r="83" spans="1:17" x14ac:dyDescent="0.25">
      <c r="B83" s="127"/>
      <c r="C83" s="3"/>
      <c r="D83" s="34"/>
      <c r="E83" s="47"/>
      <c r="F83" s="46"/>
      <c r="G83" s="34"/>
      <c r="H83" s="3"/>
      <c r="I83" s="42">
        <v>15</v>
      </c>
      <c r="J83" s="42" t="s">
        <v>1</v>
      </c>
      <c r="K83" s="41">
        <v>4</v>
      </c>
      <c r="L83" s="41" t="s">
        <v>1</v>
      </c>
      <c r="M83" s="44">
        <v>1.5</v>
      </c>
      <c r="N83" s="24" t="s">
        <v>2</v>
      </c>
      <c r="O83" s="25">
        <f t="shared" si="6"/>
        <v>90</v>
      </c>
      <c r="P83" s="138" t="s">
        <v>24</v>
      </c>
      <c r="Q83" s="55"/>
    </row>
    <row r="84" spans="1:17" x14ac:dyDescent="0.25">
      <c r="A84" s="64"/>
      <c r="B84" s="124"/>
      <c r="C84" s="3"/>
      <c r="D84" s="34"/>
      <c r="E84" s="47"/>
      <c r="F84" s="46"/>
      <c r="G84" s="34"/>
      <c r="H84" s="3"/>
      <c r="I84" s="3"/>
      <c r="J84" s="42"/>
      <c r="K84" s="42"/>
      <c r="L84" s="80" t="s">
        <v>55</v>
      </c>
      <c r="M84" s="41"/>
      <c r="N84" s="44"/>
      <c r="O84" s="73">
        <f>SUM(O77:O83)</f>
        <v>1911</v>
      </c>
      <c r="P84" s="128" t="s">
        <v>46</v>
      </c>
      <c r="Q84" s="55"/>
    </row>
    <row r="85" spans="1:17" x14ac:dyDescent="0.25">
      <c r="A85" s="64"/>
      <c r="B85" s="151"/>
      <c r="C85" s="151"/>
      <c r="D85" s="151"/>
      <c r="E85" s="151"/>
      <c r="F85" s="151"/>
      <c r="G85" s="34"/>
      <c r="H85" s="3"/>
      <c r="I85" s="42"/>
      <c r="J85" s="42"/>
      <c r="K85" s="41"/>
      <c r="L85" s="41"/>
      <c r="M85" s="44"/>
      <c r="N85" s="24"/>
      <c r="O85" s="25"/>
      <c r="P85" s="138"/>
      <c r="Q85" s="55"/>
    </row>
    <row r="86" spans="1:17" x14ac:dyDescent="0.25">
      <c r="A86" s="7" t="s">
        <v>28</v>
      </c>
      <c r="B86" s="125" t="s">
        <v>57</v>
      </c>
      <c r="C86" s="10"/>
      <c r="D86" s="69"/>
      <c r="E86" s="70"/>
      <c r="F86" s="71"/>
      <c r="G86" s="69"/>
      <c r="H86" s="10"/>
      <c r="I86" s="42"/>
      <c r="J86" s="42"/>
      <c r="K86" s="41"/>
      <c r="L86" s="41"/>
      <c r="M86" s="42"/>
      <c r="N86" s="24"/>
      <c r="O86" s="73">
        <v>100</v>
      </c>
      <c r="P86" s="128" t="s">
        <v>3</v>
      </c>
      <c r="Q86" s="55"/>
    </row>
    <row r="87" spans="1:17" x14ac:dyDescent="0.25">
      <c r="A87" s="64"/>
      <c r="B87" s="124"/>
      <c r="C87" s="3"/>
      <c r="D87" s="34"/>
      <c r="E87" s="47"/>
      <c r="F87" s="46"/>
      <c r="G87" s="34"/>
      <c r="H87" s="3"/>
      <c r="I87" s="9"/>
      <c r="J87" s="8"/>
      <c r="K87" s="42"/>
      <c r="L87" s="42"/>
      <c r="M87" s="41"/>
      <c r="N87" s="24"/>
      <c r="O87" s="25"/>
      <c r="P87" s="138"/>
      <c r="Q87" s="55"/>
    </row>
    <row r="88" spans="1:17" x14ac:dyDescent="0.25">
      <c r="A88" s="7" t="s">
        <v>29</v>
      </c>
      <c r="B88" s="125" t="s">
        <v>21</v>
      </c>
      <c r="C88" s="10"/>
      <c r="D88" s="69"/>
      <c r="E88" s="70"/>
      <c r="F88" s="71"/>
      <c r="G88" s="69"/>
      <c r="H88" s="10"/>
      <c r="I88" s="42"/>
      <c r="J88" s="42"/>
      <c r="K88" s="41"/>
      <c r="L88" s="41"/>
      <c r="M88" s="42"/>
      <c r="N88" s="24"/>
      <c r="O88" s="73">
        <f>O86</f>
        <v>100</v>
      </c>
      <c r="P88" s="128" t="s">
        <v>3</v>
      </c>
      <c r="Q88" s="55"/>
    </row>
    <row r="89" spans="1:17" x14ac:dyDescent="0.25">
      <c r="A89" s="7"/>
      <c r="B89" s="125"/>
      <c r="C89" s="10"/>
      <c r="D89" s="69"/>
      <c r="E89" s="70"/>
      <c r="F89" s="71"/>
      <c r="G89" s="69"/>
      <c r="H89" s="10"/>
      <c r="I89" s="42"/>
      <c r="J89" s="42"/>
      <c r="K89" s="41"/>
      <c r="L89" s="41"/>
      <c r="M89" s="42"/>
      <c r="N89" s="24"/>
      <c r="O89" s="73"/>
      <c r="P89" s="128"/>
      <c r="Q89" s="55"/>
    </row>
    <row r="90" spans="1:17" x14ac:dyDescent="0.25">
      <c r="A90" s="7" t="s">
        <v>107</v>
      </c>
      <c r="B90" s="125" t="s">
        <v>40</v>
      </c>
      <c r="C90" s="10"/>
      <c r="D90" s="69"/>
      <c r="E90" s="70"/>
      <c r="F90" s="71"/>
      <c r="G90" s="69"/>
      <c r="H90" s="10"/>
      <c r="I90" s="42"/>
      <c r="J90" s="42"/>
      <c r="K90" s="41"/>
      <c r="L90" s="41"/>
      <c r="M90" s="42"/>
      <c r="N90" s="24"/>
      <c r="O90" s="73">
        <v>2</v>
      </c>
      <c r="P90" s="128" t="s">
        <v>18</v>
      </c>
      <c r="Q90" s="55"/>
    </row>
    <row r="91" spans="1:17" x14ac:dyDescent="0.25">
      <c r="A91" s="7"/>
      <c r="B91" s="125"/>
      <c r="C91" s="10"/>
      <c r="D91" s="69"/>
      <c r="E91" s="70"/>
      <c r="F91" s="71"/>
      <c r="G91" s="69"/>
      <c r="H91" s="10"/>
      <c r="I91" s="42"/>
      <c r="J91" s="42"/>
      <c r="K91" s="41"/>
      <c r="L91" s="41"/>
      <c r="M91" s="42"/>
      <c r="N91" s="24"/>
      <c r="O91" s="73"/>
      <c r="P91" s="128"/>
      <c r="Q91" s="55"/>
    </row>
    <row r="92" spans="1:17" x14ac:dyDescent="0.25">
      <c r="B92" s="125" t="s">
        <v>99</v>
      </c>
      <c r="C92" s="3"/>
      <c r="D92" s="34"/>
      <c r="E92" s="47"/>
      <c r="F92" s="46"/>
      <c r="G92" s="34"/>
      <c r="H92" s="74"/>
      <c r="I92" s="79"/>
      <c r="J92" s="79"/>
      <c r="K92" s="80" t="s">
        <v>38</v>
      </c>
      <c r="L92" s="80"/>
      <c r="M92" s="81"/>
      <c r="N92" s="49"/>
      <c r="O92" s="73">
        <f>O66+O73</f>
        <v>193.62</v>
      </c>
      <c r="P92" s="128" t="s">
        <v>3</v>
      </c>
      <c r="Q92" s="55"/>
    </row>
    <row r="93" spans="1:17" x14ac:dyDescent="0.25">
      <c r="B93" s="124"/>
      <c r="C93" s="3"/>
      <c r="D93" s="34"/>
      <c r="E93" s="47"/>
      <c r="F93" s="46"/>
      <c r="G93" s="34"/>
      <c r="H93" s="74"/>
      <c r="I93" s="79"/>
      <c r="J93" s="79"/>
      <c r="K93" s="80" t="s">
        <v>55</v>
      </c>
      <c r="L93" s="80"/>
      <c r="M93" s="81"/>
      <c r="N93" s="49"/>
      <c r="O93" s="73">
        <f>O84</f>
        <v>1911</v>
      </c>
      <c r="P93" s="128" t="s">
        <v>24</v>
      </c>
      <c r="Q93" s="55"/>
    </row>
    <row r="94" spans="1:17" x14ac:dyDescent="0.25">
      <c r="B94" s="127"/>
      <c r="C94" s="3"/>
      <c r="D94" s="34"/>
      <c r="E94" s="47"/>
      <c r="F94" s="46"/>
      <c r="G94" s="34"/>
      <c r="H94" s="74"/>
      <c r="I94" s="79"/>
      <c r="J94" s="79"/>
      <c r="K94" s="80" t="s">
        <v>43</v>
      </c>
      <c r="L94" s="80"/>
      <c r="M94" s="81"/>
      <c r="N94" s="49"/>
      <c r="O94" s="73">
        <f>O72</f>
        <v>4.1616</v>
      </c>
      <c r="P94" s="128" t="s">
        <v>3</v>
      </c>
      <c r="Q94" s="55"/>
    </row>
    <row r="95" spans="1:17" x14ac:dyDescent="0.25">
      <c r="B95" s="127"/>
      <c r="C95" s="3"/>
      <c r="D95" s="34"/>
      <c r="E95" s="47"/>
      <c r="F95" s="46"/>
      <c r="G95" s="34"/>
      <c r="H95" s="74"/>
      <c r="I95" s="79"/>
      <c r="J95" s="79"/>
      <c r="K95" s="80" t="s">
        <v>66</v>
      </c>
      <c r="L95" s="80"/>
      <c r="M95" s="81"/>
      <c r="N95" s="49"/>
      <c r="O95" s="73">
        <f>O74</f>
        <v>4</v>
      </c>
      <c r="P95" s="128" t="s">
        <v>36</v>
      </c>
      <c r="Q95" s="55"/>
    </row>
    <row r="96" spans="1:17" x14ac:dyDescent="0.25">
      <c r="B96" s="124"/>
      <c r="C96" s="3"/>
      <c r="D96" s="34"/>
      <c r="E96" s="47"/>
      <c r="F96" s="46"/>
      <c r="G96" s="34"/>
      <c r="H96" s="74"/>
      <c r="I96" s="79"/>
      <c r="J96" s="79"/>
      <c r="K96" s="80" t="s">
        <v>57</v>
      </c>
      <c r="L96" s="80"/>
      <c r="M96" s="81"/>
      <c r="N96" s="49"/>
      <c r="O96" s="73">
        <f>O86</f>
        <v>100</v>
      </c>
      <c r="P96" s="128" t="s">
        <v>3</v>
      </c>
      <c r="Q96" s="55"/>
    </row>
    <row r="97" spans="1:18" x14ac:dyDescent="0.25">
      <c r="B97" s="127"/>
      <c r="C97" s="3"/>
      <c r="D97" s="34"/>
      <c r="E97" s="47"/>
      <c r="F97" s="46"/>
      <c r="G97" s="34"/>
      <c r="H97" s="74"/>
      <c r="I97" s="79"/>
      <c r="J97" s="79"/>
      <c r="K97" s="80" t="s">
        <v>21</v>
      </c>
      <c r="L97" s="80"/>
      <c r="M97" s="81"/>
      <c r="N97" s="49"/>
      <c r="O97" s="73">
        <f>O88</f>
        <v>100</v>
      </c>
      <c r="P97" s="128" t="s">
        <v>3</v>
      </c>
      <c r="Q97" s="55"/>
    </row>
    <row r="98" spans="1:18" s="10" customFormat="1" x14ac:dyDescent="0.25">
      <c r="A98" s="7"/>
      <c r="B98" s="82"/>
      <c r="D98" s="69"/>
      <c r="E98" s="70"/>
      <c r="F98" s="71"/>
      <c r="G98" s="69"/>
      <c r="I98" s="42"/>
      <c r="J98" s="42"/>
      <c r="K98" s="80" t="s">
        <v>40</v>
      </c>
      <c r="L98" s="41"/>
      <c r="M98" s="42"/>
      <c r="N98" s="24"/>
      <c r="O98" s="73">
        <f>O90</f>
        <v>2</v>
      </c>
      <c r="P98" s="128" t="s">
        <v>18</v>
      </c>
      <c r="Q98" s="72"/>
    </row>
    <row r="99" spans="1:18" x14ac:dyDescent="0.25">
      <c r="B99" s="63"/>
      <c r="C99" s="3"/>
      <c r="D99" s="34"/>
      <c r="E99" s="47"/>
      <c r="F99" s="46"/>
      <c r="G99" s="34"/>
      <c r="H99" s="3"/>
      <c r="I99" s="42"/>
      <c r="J99" s="42"/>
      <c r="K99" s="41"/>
      <c r="L99" s="41"/>
      <c r="M99" s="44"/>
      <c r="N99" s="24"/>
      <c r="O99" s="25"/>
      <c r="P99" s="24"/>
      <c r="Q99" s="55"/>
    </row>
    <row r="100" spans="1:18" s="84" customFormat="1" x14ac:dyDescent="0.25">
      <c r="A100" s="49" t="s">
        <v>67</v>
      </c>
      <c r="B100" s="83" t="s">
        <v>68</v>
      </c>
      <c r="C100" s="86"/>
      <c r="D100" s="85"/>
      <c r="E100" s="86"/>
      <c r="F100" s="85"/>
      <c r="G100" s="86"/>
      <c r="H100" s="86"/>
      <c r="I100" s="87"/>
      <c r="J100" s="88"/>
      <c r="L100" s="89"/>
    </row>
    <row r="101" spans="1:18" s="7" customFormat="1" x14ac:dyDescent="0.25">
      <c r="A101" s="7" t="s">
        <v>31</v>
      </c>
      <c r="B101" s="7" t="s">
        <v>26</v>
      </c>
    </row>
    <row r="102" spans="1:18" x14ac:dyDescent="0.25">
      <c r="B102" s="127" t="s">
        <v>69</v>
      </c>
      <c r="C102" s="3"/>
      <c r="D102" s="34"/>
      <c r="E102" s="47"/>
      <c r="F102" s="46"/>
      <c r="G102" s="34"/>
      <c r="H102" s="3"/>
      <c r="I102" s="42">
        <v>40</v>
      </c>
      <c r="J102" s="42" t="s">
        <v>1</v>
      </c>
      <c r="K102" s="41">
        <v>5.5</v>
      </c>
      <c r="L102" s="41" t="s">
        <v>1</v>
      </c>
      <c r="M102" s="44">
        <v>0.15</v>
      </c>
      <c r="N102" s="24" t="s">
        <v>2</v>
      </c>
      <c r="O102" s="25">
        <f t="shared" ref="O102:O106" si="7">I102*K102*M102</f>
        <v>33</v>
      </c>
      <c r="P102" s="138" t="s">
        <v>3</v>
      </c>
      <c r="Q102" s="55"/>
    </row>
    <row r="103" spans="1:18" x14ac:dyDescent="0.25">
      <c r="B103" s="127" t="s">
        <v>70</v>
      </c>
      <c r="C103" s="3"/>
      <c r="D103" s="34"/>
      <c r="E103" s="47"/>
      <c r="F103" s="46"/>
      <c r="G103" s="34"/>
      <c r="H103" s="3"/>
      <c r="I103" s="42">
        <v>30</v>
      </c>
      <c r="J103" s="42" t="s">
        <v>1</v>
      </c>
      <c r="K103" s="41">
        <v>5</v>
      </c>
      <c r="L103" s="41" t="s">
        <v>1</v>
      </c>
      <c r="M103" s="44">
        <v>0.15</v>
      </c>
      <c r="N103" s="24" t="s">
        <v>2</v>
      </c>
      <c r="O103" s="25">
        <f t="shared" si="7"/>
        <v>22.5</v>
      </c>
      <c r="P103" s="138" t="s">
        <v>3</v>
      </c>
      <c r="Q103" s="55"/>
    </row>
    <row r="104" spans="1:18" x14ac:dyDescent="0.25">
      <c r="B104" s="127" t="s">
        <v>71</v>
      </c>
      <c r="C104" s="3"/>
      <c r="D104" s="34"/>
      <c r="E104" s="47"/>
      <c r="F104" s="46"/>
      <c r="G104" s="34"/>
      <c r="H104" s="3"/>
      <c r="I104" s="42">
        <v>20</v>
      </c>
      <c r="J104" s="42" t="s">
        <v>1</v>
      </c>
      <c r="K104" s="41">
        <v>5</v>
      </c>
      <c r="L104" s="41" t="s">
        <v>1</v>
      </c>
      <c r="M104" s="44">
        <v>0.15</v>
      </c>
      <c r="N104" s="24" t="s">
        <v>2</v>
      </c>
      <c r="O104" s="25">
        <f t="shared" ref="O104" si="8">I104*K104*M104</f>
        <v>15</v>
      </c>
      <c r="P104" s="138" t="s">
        <v>3</v>
      </c>
      <c r="Q104" s="55"/>
    </row>
    <row r="105" spans="1:18" x14ac:dyDescent="0.25">
      <c r="B105" s="127" t="s">
        <v>72</v>
      </c>
      <c r="C105" s="3"/>
      <c r="D105" s="34"/>
      <c r="E105" s="47"/>
      <c r="F105" s="46"/>
      <c r="G105" s="34"/>
      <c r="H105" s="3"/>
      <c r="I105" s="42">
        <v>20</v>
      </c>
      <c r="J105" s="42" t="s">
        <v>1</v>
      </c>
      <c r="K105" s="41">
        <v>4</v>
      </c>
      <c r="L105" s="41" t="s">
        <v>1</v>
      </c>
      <c r="M105" s="44">
        <v>0.15</v>
      </c>
      <c r="N105" s="24" t="s">
        <v>2</v>
      </c>
      <c r="O105" s="25">
        <f t="shared" si="7"/>
        <v>12</v>
      </c>
      <c r="P105" s="138" t="s">
        <v>3</v>
      </c>
      <c r="Q105" s="55"/>
    </row>
    <row r="106" spans="1:18" x14ac:dyDescent="0.25">
      <c r="B106" s="127" t="s">
        <v>73</v>
      </c>
      <c r="C106" s="3"/>
      <c r="D106" s="34"/>
      <c r="E106" s="47"/>
      <c r="F106" s="46"/>
      <c r="G106" s="34"/>
      <c r="H106" s="3"/>
      <c r="I106" s="42">
        <v>15</v>
      </c>
      <c r="J106" s="42" t="s">
        <v>1</v>
      </c>
      <c r="K106" s="41">
        <v>4</v>
      </c>
      <c r="L106" s="41" t="s">
        <v>1</v>
      </c>
      <c r="M106" s="44">
        <v>0.15</v>
      </c>
      <c r="N106" s="24" t="s">
        <v>2</v>
      </c>
      <c r="O106" s="25">
        <f t="shared" si="7"/>
        <v>9</v>
      </c>
      <c r="P106" s="138" t="s">
        <v>3</v>
      </c>
      <c r="Q106" s="55"/>
    </row>
    <row r="107" spans="1:18" x14ac:dyDescent="0.25">
      <c r="B107" s="127" t="s">
        <v>74</v>
      </c>
      <c r="C107" s="3"/>
      <c r="D107" s="34"/>
      <c r="E107" s="47"/>
      <c r="F107" s="46"/>
      <c r="G107" s="34"/>
      <c r="H107" s="3"/>
      <c r="I107" s="42">
        <v>20</v>
      </c>
      <c r="J107" s="42" t="s">
        <v>1</v>
      </c>
      <c r="K107" s="41">
        <v>4</v>
      </c>
      <c r="L107" s="41" t="s">
        <v>1</v>
      </c>
      <c r="M107" s="44">
        <v>0.15</v>
      </c>
      <c r="N107" s="24" t="s">
        <v>2</v>
      </c>
      <c r="O107" s="25">
        <f t="shared" ref="O107:O109" si="9">I107*K107*M107</f>
        <v>12</v>
      </c>
      <c r="P107" s="138" t="s">
        <v>3</v>
      </c>
      <c r="Q107" s="55"/>
    </row>
    <row r="108" spans="1:18" x14ac:dyDescent="0.25">
      <c r="B108" s="127" t="s">
        <v>75</v>
      </c>
      <c r="C108" s="3"/>
      <c r="D108" s="34"/>
      <c r="E108" s="47"/>
      <c r="F108" s="46"/>
      <c r="G108" s="34"/>
      <c r="H108" s="3"/>
      <c r="I108" s="42">
        <v>20</v>
      </c>
      <c r="J108" s="42" t="s">
        <v>1</v>
      </c>
      <c r="K108" s="41">
        <v>4</v>
      </c>
      <c r="L108" s="41" t="s">
        <v>1</v>
      </c>
      <c r="M108" s="44">
        <v>0.15</v>
      </c>
      <c r="N108" s="24"/>
      <c r="O108" s="25">
        <f t="shared" si="9"/>
        <v>12</v>
      </c>
      <c r="P108" s="138" t="s">
        <v>3</v>
      </c>
      <c r="Q108" s="55"/>
    </row>
    <row r="109" spans="1:18" x14ac:dyDescent="0.25">
      <c r="B109" s="127" t="s">
        <v>76</v>
      </c>
      <c r="C109" s="3"/>
      <c r="D109" s="34"/>
      <c r="E109" s="47"/>
      <c r="F109" s="46"/>
      <c r="G109" s="34"/>
      <c r="H109" s="3"/>
      <c r="I109" s="42">
        <v>15.25</v>
      </c>
      <c r="J109" s="42" t="s">
        <v>1</v>
      </c>
      <c r="K109" s="41">
        <v>4</v>
      </c>
      <c r="L109" s="41" t="s">
        <v>1</v>
      </c>
      <c r="M109" s="44">
        <v>0.15</v>
      </c>
      <c r="N109" s="24" t="s">
        <v>2</v>
      </c>
      <c r="O109" s="25">
        <f t="shared" si="9"/>
        <v>9.15</v>
      </c>
      <c r="P109" s="138" t="s">
        <v>3</v>
      </c>
      <c r="Q109" s="55"/>
    </row>
    <row r="110" spans="1:18" s="74" customFormat="1" x14ac:dyDescent="0.25">
      <c r="A110" s="18"/>
      <c r="B110" s="82"/>
      <c r="D110" s="92"/>
      <c r="E110" s="93"/>
      <c r="F110" s="94"/>
      <c r="G110" s="92"/>
      <c r="I110" s="95"/>
      <c r="J110" s="95"/>
      <c r="K110" s="80" t="s">
        <v>77</v>
      </c>
      <c r="L110" s="96"/>
      <c r="M110" s="97"/>
      <c r="N110" s="98"/>
      <c r="O110" s="73">
        <f>SUM(O102:O109)</f>
        <v>124.65</v>
      </c>
      <c r="P110" s="128" t="s">
        <v>3</v>
      </c>
      <c r="Q110" s="99"/>
    </row>
    <row r="111" spans="1:18" x14ac:dyDescent="0.25">
      <c r="B111" s="63"/>
      <c r="C111" s="3"/>
      <c r="D111" s="34"/>
      <c r="E111" s="47"/>
      <c r="F111" s="46"/>
      <c r="G111" s="34"/>
      <c r="H111" s="3"/>
      <c r="I111" s="42"/>
      <c r="J111" s="42"/>
      <c r="K111" s="41"/>
      <c r="L111" s="41"/>
      <c r="M111" s="44"/>
      <c r="N111" s="24"/>
      <c r="O111" s="25"/>
      <c r="P111" s="138"/>
      <c r="Q111" s="55"/>
    </row>
    <row r="112" spans="1:18" s="10" customFormat="1" x14ac:dyDescent="0.25">
      <c r="A112" s="7" t="s">
        <v>32</v>
      </c>
      <c r="B112" s="82" t="s">
        <v>34</v>
      </c>
      <c r="C112" s="9"/>
      <c r="D112" s="8"/>
      <c r="E112" s="9"/>
      <c r="F112" s="8"/>
      <c r="G112" s="9"/>
      <c r="H112" s="9"/>
      <c r="J112" s="11"/>
      <c r="K112" s="12"/>
      <c r="L112" s="13"/>
      <c r="M112" s="12"/>
      <c r="N112" s="14"/>
      <c r="O112" s="13"/>
      <c r="P112" s="15"/>
      <c r="Q112" s="16"/>
      <c r="R112" s="17"/>
    </row>
    <row r="113" spans="1:18" s="10" customFormat="1" x14ac:dyDescent="0.25">
      <c r="A113" s="7"/>
      <c r="B113" s="90" t="s">
        <v>70</v>
      </c>
      <c r="C113" s="9"/>
      <c r="D113" s="8"/>
      <c r="E113" s="9"/>
      <c r="F113" s="8"/>
      <c r="G113" s="9"/>
      <c r="H113" s="9"/>
      <c r="J113" s="11"/>
      <c r="K113" s="12"/>
      <c r="L113" s="13"/>
      <c r="M113" s="12"/>
      <c r="N113" s="14"/>
      <c r="O113" s="13"/>
      <c r="P113" s="15"/>
      <c r="Q113" s="16"/>
      <c r="R113" s="17"/>
    </row>
    <row r="114" spans="1:18" s="10" customFormat="1" x14ac:dyDescent="0.25">
      <c r="A114" s="7"/>
      <c r="B114" s="127" t="s">
        <v>78</v>
      </c>
      <c r="C114" s="9"/>
      <c r="D114" s="8"/>
      <c r="E114" s="9"/>
      <c r="F114" s="8"/>
      <c r="G114" s="9"/>
      <c r="H114" s="9"/>
      <c r="J114" s="11"/>
      <c r="K114" s="12"/>
      <c r="L114" s="13"/>
      <c r="M114" s="12"/>
      <c r="N114" s="14"/>
      <c r="O114" s="13"/>
      <c r="P114" s="15"/>
      <c r="Q114" s="16"/>
      <c r="R114" s="17"/>
    </row>
    <row r="115" spans="1:18" x14ac:dyDescent="0.25">
      <c r="A115" s="64"/>
      <c r="B115" s="151" t="s">
        <v>11</v>
      </c>
      <c r="C115" s="151"/>
      <c r="D115" s="151"/>
      <c r="E115" s="151"/>
      <c r="F115" s="151"/>
      <c r="G115" s="34"/>
      <c r="H115" s="3"/>
      <c r="I115" s="42">
        <v>4</v>
      </c>
      <c r="J115" s="42" t="s">
        <v>1</v>
      </c>
      <c r="K115" s="41">
        <v>1.02</v>
      </c>
      <c r="L115" s="42" t="s">
        <v>1</v>
      </c>
      <c r="M115" s="44">
        <v>1.02</v>
      </c>
      <c r="N115" s="24" t="s">
        <v>2</v>
      </c>
      <c r="O115" s="73">
        <f>I115*K115*M115</f>
        <v>4.1616</v>
      </c>
      <c r="P115" s="128" t="s">
        <v>3</v>
      </c>
      <c r="Q115" s="55"/>
    </row>
    <row r="116" spans="1:18" ht="15.75" customHeight="1" x14ac:dyDescent="0.25">
      <c r="A116" s="64"/>
      <c r="B116" s="152" t="s">
        <v>23</v>
      </c>
      <c r="C116" s="152"/>
      <c r="D116" s="152"/>
      <c r="E116" s="152"/>
      <c r="F116" s="152"/>
      <c r="G116" s="34"/>
      <c r="H116" s="3"/>
      <c r="K116" s="42">
        <v>4.16</v>
      </c>
      <c r="L116" s="91" t="s">
        <v>37</v>
      </c>
      <c r="M116" s="41">
        <v>1.63</v>
      </c>
      <c r="N116" s="24" t="s">
        <v>2</v>
      </c>
      <c r="O116" s="73">
        <f>K116-M116</f>
        <v>2.5300000000000002</v>
      </c>
      <c r="P116" s="128" t="s">
        <v>3</v>
      </c>
      <c r="Q116" s="55"/>
    </row>
    <row r="117" spans="1:18" x14ac:dyDescent="0.25">
      <c r="A117" s="64"/>
      <c r="B117" s="153" t="s">
        <v>35</v>
      </c>
      <c r="C117" s="153"/>
      <c r="D117" s="153"/>
      <c r="E117" s="153"/>
      <c r="F117" s="153"/>
      <c r="G117" s="34"/>
      <c r="H117" s="3"/>
      <c r="I117" s="42"/>
      <c r="J117" s="42"/>
      <c r="K117" s="41"/>
      <c r="L117" s="41"/>
      <c r="M117" s="44"/>
      <c r="N117" s="24" t="s">
        <v>2</v>
      </c>
      <c r="O117" s="73">
        <v>4</v>
      </c>
      <c r="P117" s="128" t="s">
        <v>36</v>
      </c>
      <c r="Q117" s="55"/>
    </row>
    <row r="118" spans="1:18" x14ac:dyDescent="0.25">
      <c r="A118" s="64"/>
      <c r="B118" s="63"/>
      <c r="C118" s="63"/>
      <c r="D118" s="63"/>
      <c r="E118" s="63"/>
      <c r="F118" s="63"/>
      <c r="G118" s="34"/>
      <c r="H118" s="3"/>
      <c r="I118" s="42"/>
      <c r="J118" s="42"/>
      <c r="K118" s="41"/>
      <c r="L118" s="41"/>
      <c r="M118" s="44"/>
      <c r="N118" s="24"/>
      <c r="O118" s="73"/>
      <c r="P118" s="49"/>
      <c r="Q118" s="55"/>
    </row>
    <row r="119" spans="1:18" s="7" customFormat="1" x14ac:dyDescent="0.25">
      <c r="A119" s="7" t="s">
        <v>33</v>
      </c>
      <c r="B119" s="7" t="s">
        <v>17</v>
      </c>
    </row>
    <row r="120" spans="1:18" x14ac:dyDescent="0.25">
      <c r="B120" s="127" t="s">
        <v>69</v>
      </c>
      <c r="C120" s="3"/>
      <c r="D120" s="34"/>
      <c r="E120" s="47"/>
      <c r="F120" s="46"/>
      <c r="G120" s="34"/>
      <c r="H120" s="3"/>
      <c r="I120" s="42">
        <v>40</v>
      </c>
      <c r="J120" s="42" t="s">
        <v>1</v>
      </c>
      <c r="K120" s="41">
        <v>5.5</v>
      </c>
      <c r="L120" s="41" t="s">
        <v>1</v>
      </c>
      <c r="M120" s="44">
        <v>1.5</v>
      </c>
      <c r="N120" s="24" t="s">
        <v>2</v>
      </c>
      <c r="O120" s="25">
        <f t="shared" ref="O120:O127" si="10">I120*K120*M120</f>
        <v>330</v>
      </c>
      <c r="P120" s="138" t="s">
        <v>24</v>
      </c>
      <c r="Q120" s="55"/>
    </row>
    <row r="121" spans="1:18" x14ac:dyDescent="0.25">
      <c r="B121" s="127" t="s">
        <v>70</v>
      </c>
      <c r="C121" s="3"/>
      <c r="D121" s="34"/>
      <c r="E121" s="47"/>
      <c r="F121" s="46"/>
      <c r="G121" s="34"/>
      <c r="H121" s="3"/>
      <c r="I121" s="42">
        <v>30</v>
      </c>
      <c r="J121" s="42" t="s">
        <v>1</v>
      </c>
      <c r="K121" s="41">
        <v>5</v>
      </c>
      <c r="L121" s="41" t="s">
        <v>1</v>
      </c>
      <c r="M121" s="44">
        <v>1.5</v>
      </c>
      <c r="N121" s="24" t="s">
        <v>2</v>
      </c>
      <c r="O121" s="25">
        <f t="shared" si="10"/>
        <v>225</v>
      </c>
      <c r="P121" s="138" t="s">
        <v>24</v>
      </c>
      <c r="Q121" s="55"/>
    </row>
    <row r="122" spans="1:18" x14ac:dyDescent="0.25">
      <c r="B122" s="127" t="s">
        <v>71</v>
      </c>
      <c r="C122" s="3"/>
      <c r="D122" s="34"/>
      <c r="E122" s="47"/>
      <c r="F122" s="46"/>
      <c r="G122" s="34"/>
      <c r="H122" s="3"/>
      <c r="I122" s="42">
        <v>20</v>
      </c>
      <c r="J122" s="42" t="s">
        <v>1</v>
      </c>
      <c r="K122" s="41">
        <v>5</v>
      </c>
      <c r="L122" s="41" t="s">
        <v>1</v>
      </c>
      <c r="M122" s="44">
        <v>1.5</v>
      </c>
      <c r="N122" s="24" t="s">
        <v>2</v>
      </c>
      <c r="O122" s="25">
        <f t="shared" si="10"/>
        <v>150</v>
      </c>
      <c r="P122" s="138" t="s">
        <v>24</v>
      </c>
      <c r="Q122" s="55"/>
    </row>
    <row r="123" spans="1:18" x14ac:dyDescent="0.25">
      <c r="B123" s="127" t="s">
        <v>72</v>
      </c>
      <c r="C123" s="3"/>
      <c r="D123" s="34"/>
      <c r="E123" s="47"/>
      <c r="F123" s="46"/>
      <c r="G123" s="34"/>
      <c r="H123" s="3"/>
      <c r="I123" s="42">
        <v>20</v>
      </c>
      <c r="J123" s="42" t="s">
        <v>1</v>
      </c>
      <c r="K123" s="41">
        <v>4</v>
      </c>
      <c r="L123" s="41" t="s">
        <v>1</v>
      </c>
      <c r="M123" s="44">
        <v>1.5</v>
      </c>
      <c r="N123" s="24" t="s">
        <v>2</v>
      </c>
      <c r="O123" s="25">
        <f t="shared" si="10"/>
        <v>120</v>
      </c>
      <c r="P123" s="138" t="s">
        <v>24</v>
      </c>
      <c r="Q123" s="55"/>
    </row>
    <row r="124" spans="1:18" x14ac:dyDescent="0.25">
      <c r="B124" s="127" t="s">
        <v>73</v>
      </c>
      <c r="C124" s="3"/>
      <c r="D124" s="34"/>
      <c r="E124" s="47"/>
      <c r="F124" s="46"/>
      <c r="G124" s="34"/>
      <c r="H124" s="3"/>
      <c r="I124" s="42">
        <v>15</v>
      </c>
      <c r="J124" s="42" t="s">
        <v>1</v>
      </c>
      <c r="K124" s="41">
        <v>4</v>
      </c>
      <c r="L124" s="41" t="s">
        <v>1</v>
      </c>
      <c r="M124" s="44">
        <v>1.5</v>
      </c>
      <c r="N124" s="24" t="s">
        <v>2</v>
      </c>
      <c r="O124" s="25">
        <f t="shared" si="10"/>
        <v>90</v>
      </c>
      <c r="P124" s="138" t="s">
        <v>24</v>
      </c>
      <c r="Q124" s="55"/>
    </row>
    <row r="125" spans="1:18" x14ac:dyDescent="0.25">
      <c r="B125" s="127" t="s">
        <v>74</v>
      </c>
      <c r="C125" s="3"/>
      <c r="D125" s="34"/>
      <c r="E125" s="47"/>
      <c r="F125" s="46"/>
      <c r="G125" s="34"/>
      <c r="H125" s="3"/>
      <c r="I125" s="42">
        <v>20</v>
      </c>
      <c r="J125" s="42" t="s">
        <v>1</v>
      </c>
      <c r="K125" s="41">
        <v>4</v>
      </c>
      <c r="L125" s="41" t="s">
        <v>1</v>
      </c>
      <c r="M125" s="44">
        <v>1.5</v>
      </c>
      <c r="N125" s="24" t="s">
        <v>2</v>
      </c>
      <c r="O125" s="25">
        <f t="shared" si="10"/>
        <v>120</v>
      </c>
      <c r="P125" s="138" t="s">
        <v>24</v>
      </c>
      <c r="Q125" s="55"/>
    </row>
    <row r="126" spans="1:18" x14ac:dyDescent="0.25">
      <c r="B126" s="127" t="s">
        <v>75</v>
      </c>
      <c r="C126" s="3"/>
      <c r="D126" s="34"/>
      <c r="E126" s="47"/>
      <c r="F126" s="46"/>
      <c r="G126" s="34"/>
      <c r="H126" s="3"/>
      <c r="I126" s="42">
        <v>20</v>
      </c>
      <c r="J126" s="42" t="s">
        <v>1</v>
      </c>
      <c r="K126" s="41">
        <v>4</v>
      </c>
      <c r="L126" s="41" t="s">
        <v>1</v>
      </c>
      <c r="M126" s="44">
        <v>1.5</v>
      </c>
      <c r="N126" s="24"/>
      <c r="O126" s="25">
        <f t="shared" si="10"/>
        <v>120</v>
      </c>
      <c r="P126" s="138" t="s">
        <v>24</v>
      </c>
      <c r="Q126" s="55"/>
    </row>
    <row r="127" spans="1:18" x14ac:dyDescent="0.25">
      <c r="B127" s="127" t="s">
        <v>76</v>
      </c>
      <c r="C127" s="3"/>
      <c r="D127" s="34"/>
      <c r="E127" s="47"/>
      <c r="F127" s="46"/>
      <c r="G127" s="34"/>
      <c r="H127" s="3"/>
      <c r="I127" s="42">
        <v>15.25</v>
      </c>
      <c r="J127" s="42" t="s">
        <v>1</v>
      </c>
      <c r="K127" s="41">
        <v>4</v>
      </c>
      <c r="L127" s="41" t="s">
        <v>1</v>
      </c>
      <c r="M127" s="44">
        <v>1.5</v>
      </c>
      <c r="N127" s="24" t="s">
        <v>2</v>
      </c>
      <c r="O127" s="25">
        <f t="shared" si="10"/>
        <v>91.5</v>
      </c>
      <c r="P127" s="138" t="s">
        <v>24</v>
      </c>
      <c r="Q127" s="55"/>
    </row>
    <row r="128" spans="1:18" x14ac:dyDescent="0.25">
      <c r="B128" s="63"/>
      <c r="C128" s="3"/>
      <c r="D128" s="34"/>
      <c r="E128" s="47"/>
      <c r="F128" s="46"/>
      <c r="G128" s="34"/>
      <c r="H128" s="3"/>
      <c r="I128" s="79"/>
      <c r="J128" s="79"/>
      <c r="K128" s="80" t="s">
        <v>39</v>
      </c>
      <c r="L128" s="80"/>
      <c r="M128" s="81"/>
      <c r="N128" s="24"/>
      <c r="O128" s="100">
        <f>SUM(O120:O127)</f>
        <v>1246.5</v>
      </c>
      <c r="P128" s="137" t="s">
        <v>24</v>
      </c>
      <c r="Q128" s="55"/>
    </row>
    <row r="129" spans="1:22" x14ac:dyDescent="0.25">
      <c r="B129" s="63"/>
      <c r="C129" s="3"/>
      <c r="D129" s="34"/>
      <c r="E129" s="47"/>
      <c r="F129" s="46"/>
      <c r="G129" s="34"/>
      <c r="H129" s="3"/>
      <c r="I129" s="42"/>
      <c r="J129" s="42"/>
      <c r="K129" s="41"/>
      <c r="L129" s="41"/>
      <c r="M129" s="44"/>
      <c r="N129" s="24"/>
      <c r="O129" s="25"/>
      <c r="P129" s="138"/>
      <c r="Q129" s="55"/>
    </row>
    <row r="130" spans="1:22" s="10" customFormat="1" x14ac:dyDescent="0.25">
      <c r="A130" s="7" t="s">
        <v>28</v>
      </c>
      <c r="B130" s="82" t="s">
        <v>20</v>
      </c>
      <c r="D130" s="69"/>
      <c r="E130" s="70"/>
      <c r="F130" s="71"/>
      <c r="G130" s="69"/>
      <c r="I130" s="42"/>
      <c r="J130" s="42"/>
      <c r="K130" s="41"/>
      <c r="L130" s="41"/>
      <c r="M130" s="42"/>
      <c r="N130" s="24"/>
      <c r="O130" s="73">
        <v>1400</v>
      </c>
      <c r="P130" s="128" t="s">
        <v>3</v>
      </c>
      <c r="Q130" s="72"/>
    </row>
    <row r="131" spans="1:22" s="10" customFormat="1" x14ac:dyDescent="0.25">
      <c r="A131" s="7"/>
      <c r="B131" s="63"/>
      <c r="D131" s="69"/>
      <c r="E131" s="70"/>
      <c r="F131" s="71"/>
      <c r="G131" s="69"/>
      <c r="I131" s="42"/>
      <c r="J131" s="42"/>
      <c r="K131" s="41"/>
      <c r="L131" s="41"/>
      <c r="M131" s="42"/>
      <c r="N131" s="24"/>
      <c r="O131" s="73"/>
      <c r="P131" s="128"/>
      <c r="Q131" s="72"/>
    </row>
    <row r="132" spans="1:22" s="10" customFormat="1" x14ac:dyDescent="0.25">
      <c r="A132" s="7" t="s">
        <v>29</v>
      </c>
      <c r="B132" s="82" t="s">
        <v>21</v>
      </c>
      <c r="D132" s="69"/>
      <c r="E132" s="70"/>
      <c r="F132" s="71"/>
      <c r="G132" s="69"/>
      <c r="I132" s="42"/>
      <c r="J132" s="42"/>
      <c r="K132" s="41"/>
      <c r="L132" s="41"/>
      <c r="M132" s="42"/>
      <c r="N132" s="24"/>
      <c r="O132" s="73">
        <f>O130</f>
        <v>1400</v>
      </c>
      <c r="P132" s="128" t="s">
        <v>3</v>
      </c>
      <c r="Q132" s="72"/>
    </row>
    <row r="133" spans="1:22" s="10" customFormat="1" x14ac:dyDescent="0.25">
      <c r="A133" s="7"/>
      <c r="B133" s="82"/>
      <c r="D133" s="69"/>
      <c r="E133" s="70"/>
      <c r="F133" s="71"/>
      <c r="G133" s="69"/>
      <c r="I133" s="42"/>
      <c r="J133" s="42"/>
      <c r="K133" s="41"/>
      <c r="L133" s="41"/>
      <c r="M133" s="42"/>
      <c r="N133" s="24"/>
      <c r="O133" s="73"/>
      <c r="P133" s="128"/>
      <c r="Q133" s="72"/>
    </row>
    <row r="134" spans="1:22" s="10" customFormat="1" x14ac:dyDescent="0.25">
      <c r="A134" s="7" t="s">
        <v>30</v>
      </c>
      <c r="B134" s="125" t="s">
        <v>79</v>
      </c>
      <c r="D134" s="69"/>
      <c r="E134" s="70"/>
      <c r="F134" s="71"/>
      <c r="G134" s="69"/>
      <c r="I134" s="42"/>
      <c r="J134" s="42"/>
      <c r="K134" s="41"/>
      <c r="L134" s="41"/>
      <c r="M134" s="42"/>
      <c r="N134" s="24"/>
      <c r="O134" s="73">
        <v>1</v>
      </c>
      <c r="P134" s="128" t="s">
        <v>18</v>
      </c>
      <c r="Q134" s="72"/>
    </row>
    <row r="135" spans="1:22" s="10" customFormat="1" x14ac:dyDescent="0.25">
      <c r="A135" s="7"/>
      <c r="B135" s="82"/>
      <c r="D135" s="69"/>
      <c r="E135" s="70"/>
      <c r="F135" s="71"/>
      <c r="G135" s="69"/>
      <c r="I135" s="42"/>
      <c r="J135" s="42"/>
      <c r="K135" s="41"/>
      <c r="L135" s="41"/>
      <c r="M135" s="42"/>
      <c r="N135" s="24"/>
      <c r="O135" s="73"/>
      <c r="P135" s="128"/>
      <c r="Q135" s="72"/>
    </row>
    <row r="136" spans="1:22" s="10" customFormat="1" x14ac:dyDescent="0.25">
      <c r="A136" s="7" t="s">
        <v>103</v>
      </c>
      <c r="B136" s="125" t="s">
        <v>81</v>
      </c>
      <c r="D136" s="69"/>
      <c r="E136" s="70"/>
      <c r="F136" s="71"/>
      <c r="G136" s="69"/>
      <c r="I136" s="42"/>
      <c r="J136" s="42"/>
      <c r="K136" s="41"/>
      <c r="L136" s="41"/>
      <c r="M136" s="42"/>
      <c r="N136" s="24"/>
      <c r="O136" s="73">
        <v>2</v>
      </c>
      <c r="P136" s="128" t="s">
        <v>18</v>
      </c>
      <c r="Q136" s="72"/>
    </row>
    <row r="137" spans="1:22" s="10" customFormat="1" x14ac:dyDescent="0.25">
      <c r="A137" s="7"/>
      <c r="B137" s="125"/>
      <c r="D137" s="69"/>
      <c r="E137" s="70"/>
      <c r="F137" s="71"/>
      <c r="G137" s="69"/>
      <c r="I137" s="42"/>
      <c r="J137" s="42"/>
      <c r="K137" s="41"/>
      <c r="L137" s="41"/>
      <c r="M137" s="42"/>
      <c r="N137" s="24"/>
      <c r="O137" s="73"/>
      <c r="P137" s="128"/>
      <c r="Q137" s="72"/>
    </row>
    <row r="138" spans="1:22" x14ac:dyDescent="0.25">
      <c r="A138" s="7" t="s">
        <v>101</v>
      </c>
      <c r="B138" s="125" t="s">
        <v>40</v>
      </c>
      <c r="C138" s="10"/>
      <c r="D138" s="69"/>
      <c r="E138" s="70"/>
      <c r="F138" s="71"/>
      <c r="G138" s="69"/>
      <c r="H138" s="10"/>
      <c r="I138" s="42"/>
      <c r="J138" s="42"/>
      <c r="K138" s="41"/>
      <c r="L138" s="41"/>
      <c r="M138" s="42"/>
      <c r="N138" s="24"/>
      <c r="O138" s="73">
        <v>2</v>
      </c>
      <c r="P138" s="128" t="s">
        <v>18</v>
      </c>
      <c r="Q138" s="55"/>
    </row>
    <row r="139" spans="1:22" x14ac:dyDescent="0.25">
      <c r="A139" s="7"/>
      <c r="B139" s="125"/>
      <c r="C139" s="10"/>
      <c r="D139" s="69"/>
      <c r="E139" s="70"/>
      <c r="F139" s="71"/>
      <c r="G139" s="69"/>
      <c r="H139" s="10"/>
      <c r="I139" s="42"/>
      <c r="J139" s="42"/>
      <c r="K139" s="41"/>
      <c r="L139" s="41"/>
      <c r="M139" s="42"/>
      <c r="N139" s="24"/>
      <c r="O139" s="73"/>
      <c r="P139" s="128"/>
      <c r="Q139" s="55"/>
    </row>
    <row r="140" spans="1:22" s="10" customFormat="1" x14ac:dyDescent="0.25">
      <c r="A140" s="7"/>
      <c r="B140" s="125" t="s">
        <v>99</v>
      </c>
      <c r="C140" s="101"/>
      <c r="D140" s="102"/>
      <c r="E140" s="70"/>
      <c r="F140" s="71"/>
      <c r="G140" s="69"/>
      <c r="J140" s="80"/>
      <c r="K140" s="79" t="s">
        <v>23</v>
      </c>
      <c r="L140" s="49"/>
      <c r="M140" s="101"/>
      <c r="N140" s="101"/>
      <c r="O140" s="73">
        <f>O110+O116</f>
        <v>127.18</v>
      </c>
      <c r="P140" s="128" t="s">
        <v>3</v>
      </c>
      <c r="Q140" s="72"/>
      <c r="U140" s="8"/>
      <c r="V140" s="8"/>
    </row>
    <row r="141" spans="1:22" s="10" customFormat="1" x14ac:dyDescent="0.25">
      <c r="A141" s="7"/>
      <c r="B141" s="63"/>
      <c r="D141" s="69"/>
      <c r="E141" s="70"/>
      <c r="F141" s="71"/>
      <c r="G141" s="69"/>
      <c r="J141" s="79"/>
      <c r="K141" s="79" t="s">
        <v>17</v>
      </c>
      <c r="L141" s="80"/>
      <c r="M141" s="79"/>
      <c r="N141" s="49"/>
      <c r="O141" s="100">
        <f>O128</f>
        <v>1246.5</v>
      </c>
      <c r="P141" s="137" t="s">
        <v>24</v>
      </c>
      <c r="Q141" s="72"/>
      <c r="V141" s="8"/>
    </row>
    <row r="142" spans="1:22" x14ac:dyDescent="0.25">
      <c r="J142" s="74" t="s">
        <v>11</v>
      </c>
      <c r="K142" s="132"/>
      <c r="L142" s="74"/>
      <c r="M142" s="74"/>
      <c r="N142" s="74"/>
      <c r="O142" s="76">
        <f>O115</f>
        <v>4.1616</v>
      </c>
      <c r="P142" s="128" t="s">
        <v>3</v>
      </c>
      <c r="V142" s="19"/>
    </row>
    <row r="143" spans="1:22" x14ac:dyDescent="0.25">
      <c r="J143" s="74" t="s">
        <v>13</v>
      </c>
      <c r="K143" s="74"/>
      <c r="L143" s="132"/>
      <c r="M143" s="74"/>
      <c r="N143" s="74"/>
      <c r="O143" s="75">
        <f>O128</f>
        <v>1246.5</v>
      </c>
      <c r="P143" s="137" t="s">
        <v>24</v>
      </c>
      <c r="V143" s="19"/>
    </row>
    <row r="144" spans="1:22" x14ac:dyDescent="0.25">
      <c r="J144" s="74"/>
      <c r="K144" s="132" t="s">
        <v>35</v>
      </c>
      <c r="L144" s="74"/>
      <c r="M144" s="74"/>
      <c r="N144" s="74"/>
      <c r="O144" s="76">
        <f>O117</f>
        <v>4</v>
      </c>
      <c r="P144" s="128" t="s">
        <v>36</v>
      </c>
      <c r="Q144" s="20"/>
      <c r="V144" s="19"/>
    </row>
    <row r="145" spans="1:18" x14ac:dyDescent="0.25">
      <c r="J145" s="74" t="s">
        <v>20</v>
      </c>
      <c r="K145" s="132"/>
      <c r="L145" s="74"/>
      <c r="M145" s="74"/>
      <c r="N145" s="74"/>
      <c r="O145" s="76">
        <f>O130</f>
        <v>1400</v>
      </c>
      <c r="P145" s="128" t="s">
        <v>3</v>
      </c>
      <c r="Q145" s="20"/>
    </row>
    <row r="146" spans="1:18" x14ac:dyDescent="0.25">
      <c r="J146" s="132" t="s">
        <v>21</v>
      </c>
      <c r="K146" s="74"/>
      <c r="L146" s="74"/>
      <c r="M146" s="74"/>
      <c r="N146" s="74"/>
      <c r="O146" s="76">
        <f>O145</f>
        <v>1400</v>
      </c>
      <c r="P146" s="128" t="s">
        <v>3</v>
      </c>
    </row>
    <row r="147" spans="1:18" x14ac:dyDescent="0.25">
      <c r="J147" s="92" t="s">
        <v>79</v>
      </c>
      <c r="K147" s="74"/>
      <c r="L147" s="74"/>
      <c r="M147" s="74"/>
      <c r="N147" s="76"/>
      <c r="O147" s="75">
        <v>1</v>
      </c>
      <c r="P147" s="128" t="s">
        <v>25</v>
      </c>
    </row>
    <row r="148" spans="1:18" x14ac:dyDescent="0.25">
      <c r="J148" s="74" t="s">
        <v>82</v>
      </c>
      <c r="K148" s="74"/>
      <c r="L148" s="74"/>
      <c r="M148" s="74"/>
      <c r="N148" s="74"/>
      <c r="O148" s="76">
        <v>1</v>
      </c>
      <c r="P148" s="94" t="s">
        <v>25</v>
      </c>
    </row>
    <row r="149" spans="1:18" x14ac:dyDescent="0.25">
      <c r="J149" s="74" t="s">
        <v>81</v>
      </c>
      <c r="K149" s="132"/>
      <c r="L149" s="74"/>
      <c r="M149" s="74"/>
      <c r="N149" s="74"/>
      <c r="O149" s="76">
        <v>3</v>
      </c>
      <c r="P149" s="94" t="s">
        <v>25</v>
      </c>
    </row>
    <row r="150" spans="1:18" x14ac:dyDescent="0.25">
      <c r="A150" s="64"/>
      <c r="B150" s="63"/>
      <c r="C150" s="3"/>
      <c r="D150" s="34"/>
      <c r="E150" s="47"/>
      <c r="F150" s="46"/>
      <c r="G150" s="34"/>
      <c r="H150" s="3"/>
      <c r="I150" s="3"/>
      <c r="J150" s="133" t="s">
        <v>40</v>
      </c>
      <c r="K150" s="13"/>
      <c r="L150" s="135"/>
      <c r="M150" s="76"/>
      <c r="O150" s="76">
        <f>O138</f>
        <v>2</v>
      </c>
      <c r="P150" s="94" t="s">
        <v>25</v>
      </c>
      <c r="Q150" s="55"/>
    </row>
    <row r="151" spans="1:18" x14ac:dyDescent="0.25">
      <c r="A151" s="64"/>
      <c r="B151" s="127"/>
      <c r="C151" s="3"/>
      <c r="D151" s="34"/>
      <c r="E151" s="47"/>
      <c r="F151" s="46"/>
      <c r="G151" s="34"/>
      <c r="H151" s="3"/>
      <c r="I151" s="3"/>
      <c r="J151" s="133"/>
      <c r="K151" s="13"/>
      <c r="L151" s="135"/>
      <c r="M151" s="76"/>
      <c r="O151" s="76"/>
      <c r="P151" s="74"/>
      <c r="Q151" s="55"/>
    </row>
    <row r="152" spans="1:18" x14ac:dyDescent="0.25">
      <c r="A152" s="64"/>
      <c r="B152" s="127"/>
      <c r="C152" s="3"/>
      <c r="D152" s="34"/>
      <c r="E152" s="47"/>
      <c r="F152" s="46"/>
      <c r="G152" s="34"/>
      <c r="H152" s="3"/>
      <c r="I152" s="3"/>
      <c r="J152" s="133"/>
      <c r="K152" s="13"/>
      <c r="L152" s="135"/>
      <c r="M152" s="76"/>
      <c r="O152" s="76"/>
      <c r="P152" s="74"/>
      <c r="Q152" s="55"/>
    </row>
    <row r="153" spans="1:18" s="84" customFormat="1" x14ac:dyDescent="0.25">
      <c r="A153" s="49" t="s">
        <v>83</v>
      </c>
      <c r="B153" s="83" t="s">
        <v>84</v>
      </c>
      <c r="C153" s="86"/>
      <c r="D153" s="85"/>
      <c r="E153" s="86"/>
      <c r="F153" s="85"/>
      <c r="G153" s="86"/>
      <c r="H153" s="86"/>
      <c r="I153" s="87"/>
      <c r="J153" s="88"/>
      <c r="L153" s="89"/>
    </row>
    <row r="154" spans="1:18" s="7" customFormat="1" x14ac:dyDescent="0.25">
      <c r="A154" s="7" t="s">
        <v>31</v>
      </c>
      <c r="B154" s="7" t="s">
        <v>26</v>
      </c>
    </row>
    <row r="155" spans="1:18" x14ac:dyDescent="0.25">
      <c r="B155" s="127" t="s">
        <v>85</v>
      </c>
      <c r="C155" s="3"/>
      <c r="D155" s="34"/>
      <c r="E155" s="47"/>
      <c r="F155" s="46"/>
      <c r="G155" s="34"/>
      <c r="H155" s="3"/>
      <c r="I155" s="42">
        <v>140</v>
      </c>
      <c r="J155" s="42" t="s">
        <v>1</v>
      </c>
      <c r="K155" s="41">
        <v>5.2</v>
      </c>
      <c r="L155" s="41" t="s">
        <v>1</v>
      </c>
      <c r="M155" s="44">
        <v>0.15</v>
      </c>
      <c r="N155" s="24" t="s">
        <v>2</v>
      </c>
      <c r="O155" s="25">
        <f t="shared" ref="O155:O156" si="11">I155*K155*M155</f>
        <v>109.2</v>
      </c>
      <c r="P155" s="138" t="s">
        <v>3</v>
      </c>
      <c r="Q155" s="55"/>
    </row>
    <row r="156" spans="1:18" x14ac:dyDescent="0.25">
      <c r="B156" s="127" t="s">
        <v>86</v>
      </c>
      <c r="C156" s="3"/>
      <c r="D156" s="34"/>
      <c r="E156" s="47"/>
      <c r="F156" s="46"/>
      <c r="G156" s="34"/>
      <c r="H156" s="3"/>
      <c r="I156" s="42">
        <v>110</v>
      </c>
      <c r="J156" s="42" t="s">
        <v>1</v>
      </c>
      <c r="K156" s="41">
        <v>6</v>
      </c>
      <c r="L156" s="41" t="s">
        <v>1</v>
      </c>
      <c r="M156" s="44">
        <v>0.15</v>
      </c>
      <c r="N156" s="24" t="s">
        <v>2</v>
      </c>
      <c r="O156" s="25">
        <f t="shared" si="11"/>
        <v>99</v>
      </c>
      <c r="P156" s="138" t="s">
        <v>3</v>
      </c>
      <c r="Q156" s="55"/>
    </row>
    <row r="157" spans="1:18" s="74" customFormat="1" x14ac:dyDescent="0.25">
      <c r="A157" s="18"/>
      <c r="B157" s="125"/>
      <c r="D157" s="92"/>
      <c r="E157" s="93"/>
      <c r="F157" s="94"/>
      <c r="G157" s="92"/>
      <c r="I157" s="95"/>
      <c r="J157" s="95"/>
      <c r="K157" s="80" t="s">
        <v>77</v>
      </c>
      <c r="L157" s="96"/>
      <c r="M157" s="97"/>
      <c r="N157" s="98"/>
      <c r="O157" s="73">
        <f>SUM(O155:O156)</f>
        <v>208.2</v>
      </c>
      <c r="P157" s="128" t="s">
        <v>3</v>
      </c>
      <c r="Q157" s="99"/>
    </row>
    <row r="158" spans="1:18" x14ac:dyDescent="0.25">
      <c r="B158" s="127"/>
      <c r="C158" s="3"/>
      <c r="D158" s="34"/>
      <c r="E158" s="47"/>
      <c r="F158" s="46"/>
      <c r="G158" s="34"/>
      <c r="H158" s="3"/>
      <c r="I158" s="42"/>
      <c r="J158" s="42"/>
      <c r="K158" s="77"/>
      <c r="L158" s="41"/>
      <c r="M158" s="44"/>
      <c r="N158" s="24"/>
      <c r="O158" s="73"/>
      <c r="P158" s="49"/>
      <c r="Q158" s="55"/>
    </row>
    <row r="159" spans="1:18" s="10" customFormat="1" x14ac:dyDescent="0.25">
      <c r="A159" s="7" t="s">
        <v>32</v>
      </c>
      <c r="B159" s="125" t="s">
        <v>34</v>
      </c>
      <c r="C159" s="9"/>
      <c r="D159" s="8"/>
      <c r="E159" s="9"/>
      <c r="F159" s="8"/>
      <c r="G159" s="9"/>
      <c r="H159" s="9"/>
      <c r="J159" s="11"/>
      <c r="K159" s="12"/>
      <c r="L159" s="13"/>
      <c r="M159" s="12"/>
      <c r="N159" s="14"/>
      <c r="O159" s="13"/>
      <c r="P159" s="15"/>
      <c r="Q159" s="16"/>
      <c r="R159" s="17"/>
    </row>
    <row r="160" spans="1:18" s="10" customFormat="1" x14ac:dyDescent="0.25">
      <c r="A160" s="7"/>
      <c r="B160" s="90" t="s">
        <v>87</v>
      </c>
      <c r="C160" s="9"/>
      <c r="D160" s="8"/>
      <c r="E160" s="9"/>
      <c r="F160" s="8"/>
      <c r="G160" s="9"/>
      <c r="H160" s="9"/>
      <c r="J160" s="11"/>
      <c r="K160" s="12"/>
      <c r="L160" s="13"/>
      <c r="M160" s="12"/>
      <c r="N160" s="14"/>
      <c r="O160" s="13"/>
      <c r="P160" s="15"/>
      <c r="Q160" s="16"/>
      <c r="R160" s="17"/>
    </row>
    <row r="161" spans="1:18" s="10" customFormat="1" x14ac:dyDescent="0.25">
      <c r="A161" s="7"/>
      <c r="B161" s="127" t="s">
        <v>89</v>
      </c>
      <c r="C161" s="9"/>
      <c r="D161" s="8"/>
      <c r="E161" s="9"/>
      <c r="F161" s="8"/>
      <c r="G161" s="9"/>
      <c r="H161" s="9"/>
      <c r="J161" s="11"/>
      <c r="K161" s="12"/>
      <c r="L161" s="13"/>
      <c r="M161" s="12"/>
      <c r="N161" s="14"/>
      <c r="O161" s="13"/>
      <c r="P161" s="15"/>
      <c r="Q161" s="16"/>
      <c r="R161" s="17"/>
    </row>
    <row r="162" spans="1:18" x14ac:dyDescent="0.25">
      <c r="A162" s="64"/>
      <c r="B162" s="151" t="s">
        <v>11</v>
      </c>
      <c r="C162" s="151"/>
      <c r="D162" s="151"/>
      <c r="E162" s="151"/>
      <c r="F162" s="151"/>
      <c r="G162" s="34"/>
      <c r="H162" s="3"/>
      <c r="I162" s="42">
        <v>70</v>
      </c>
      <c r="J162" s="42" t="s">
        <v>1</v>
      </c>
      <c r="K162" s="41">
        <v>0.9</v>
      </c>
      <c r="L162" s="42" t="s">
        <v>1</v>
      </c>
      <c r="M162" s="44">
        <v>0.9</v>
      </c>
      <c r="N162" s="25" t="str">
        <f>N164</f>
        <v>=</v>
      </c>
      <c r="O162" s="73">
        <f>I162*K162*M162</f>
        <v>56.7</v>
      </c>
      <c r="P162" s="128" t="s">
        <v>3</v>
      </c>
      <c r="Q162" s="55"/>
    </row>
    <row r="163" spans="1:18" ht="15.75" customHeight="1" x14ac:dyDescent="0.25">
      <c r="A163" s="64"/>
      <c r="B163" s="152" t="s">
        <v>23</v>
      </c>
      <c r="C163" s="152"/>
      <c r="D163" s="152"/>
      <c r="E163" s="152"/>
      <c r="F163" s="152"/>
      <c r="G163" s="34"/>
      <c r="H163" s="3"/>
      <c r="K163" s="42">
        <v>56.7</v>
      </c>
      <c r="L163" s="91" t="s">
        <v>37</v>
      </c>
      <c r="M163" s="41">
        <v>19.78</v>
      </c>
      <c r="N163" s="24" t="s">
        <v>2</v>
      </c>
      <c r="O163" s="73">
        <f>K163-M163</f>
        <v>36.92</v>
      </c>
      <c r="P163" s="128" t="s">
        <v>3</v>
      </c>
      <c r="Q163" s="55"/>
    </row>
    <row r="164" spans="1:18" ht="15.75" customHeight="1" x14ac:dyDescent="0.25">
      <c r="A164" s="64"/>
      <c r="B164" s="131" t="s">
        <v>90</v>
      </c>
      <c r="C164" s="126"/>
      <c r="D164" s="126"/>
      <c r="E164" s="126"/>
      <c r="F164" s="126"/>
      <c r="G164" s="34"/>
      <c r="H164" s="3"/>
      <c r="K164" s="42"/>
      <c r="L164" s="91"/>
      <c r="M164" s="41"/>
      <c r="N164" s="25" t="s">
        <v>2</v>
      </c>
      <c r="O164" s="73">
        <f>O165</f>
        <v>70</v>
      </c>
      <c r="P164" s="128" t="s">
        <v>36</v>
      </c>
      <c r="Q164" s="55"/>
    </row>
    <row r="165" spans="1:18" x14ac:dyDescent="0.25">
      <c r="A165" s="64"/>
      <c r="B165" s="153" t="s">
        <v>88</v>
      </c>
      <c r="C165" s="153"/>
      <c r="D165" s="153"/>
      <c r="E165" s="153"/>
      <c r="F165" s="153"/>
      <c r="G165" s="34"/>
      <c r="H165" s="3"/>
      <c r="I165" s="42"/>
      <c r="J165" s="42"/>
      <c r="K165" s="41"/>
      <c r="L165" s="41"/>
      <c r="M165" s="44"/>
      <c r="N165" s="24" t="s">
        <v>2</v>
      </c>
      <c r="O165" s="73">
        <v>70</v>
      </c>
      <c r="P165" s="128" t="s">
        <v>36</v>
      </c>
      <c r="Q165" s="55"/>
    </row>
    <row r="166" spans="1:18" x14ac:dyDescent="0.25">
      <c r="A166" s="64"/>
      <c r="B166" s="127"/>
      <c r="C166" s="127"/>
      <c r="D166" s="127"/>
      <c r="E166" s="127"/>
      <c r="F166" s="127"/>
      <c r="G166" s="34"/>
      <c r="H166" s="3"/>
      <c r="I166" s="42"/>
      <c r="J166" s="42"/>
      <c r="K166" s="41"/>
      <c r="L166" s="41"/>
      <c r="M166" s="44"/>
      <c r="N166" s="24"/>
      <c r="O166" s="73"/>
      <c r="P166" s="128"/>
      <c r="Q166" s="55"/>
    </row>
    <row r="167" spans="1:18" s="7" customFormat="1" x14ac:dyDescent="0.25">
      <c r="A167" s="7" t="s">
        <v>33</v>
      </c>
      <c r="B167" s="7" t="s">
        <v>91</v>
      </c>
      <c r="P167" s="139"/>
    </row>
    <row r="168" spans="1:18" x14ac:dyDescent="0.25">
      <c r="B168" s="127" t="s">
        <v>86</v>
      </c>
      <c r="C168" s="3"/>
      <c r="D168" s="34"/>
      <c r="E168" s="47"/>
      <c r="F168" s="46"/>
      <c r="G168" s="34"/>
      <c r="H168" s="3"/>
      <c r="I168" s="42">
        <v>100</v>
      </c>
      <c r="J168" s="42" t="s">
        <v>1</v>
      </c>
      <c r="K168" s="41">
        <v>6</v>
      </c>
      <c r="L168" s="41" t="s">
        <v>1</v>
      </c>
      <c r="M168" s="44">
        <v>0.2</v>
      </c>
      <c r="N168" s="24" t="s">
        <v>2</v>
      </c>
      <c r="O168" s="25">
        <f t="shared" ref="O168" si="12">I168*K168*M168</f>
        <v>120</v>
      </c>
      <c r="P168" s="138" t="s">
        <v>3</v>
      </c>
      <c r="Q168" s="55"/>
    </row>
    <row r="169" spans="1:18" x14ac:dyDescent="0.25">
      <c r="B169" s="127" t="s">
        <v>92</v>
      </c>
      <c r="C169" s="3"/>
      <c r="D169" s="34"/>
      <c r="E169" s="47"/>
      <c r="F169" s="46"/>
      <c r="G169" s="34"/>
      <c r="H169" s="3"/>
      <c r="I169" s="42">
        <v>100</v>
      </c>
      <c r="J169" s="42" t="s">
        <v>1</v>
      </c>
      <c r="K169" s="41">
        <v>6</v>
      </c>
      <c r="L169" s="41" t="s">
        <v>1</v>
      </c>
      <c r="M169" s="44">
        <v>0.2</v>
      </c>
      <c r="N169" s="24" t="s">
        <v>2</v>
      </c>
      <c r="O169" s="25">
        <f t="shared" ref="O169" si="13">I169*K169*M169</f>
        <v>120</v>
      </c>
      <c r="P169" s="138" t="s">
        <v>3</v>
      </c>
      <c r="Q169" s="55"/>
    </row>
    <row r="170" spans="1:18" x14ac:dyDescent="0.25">
      <c r="B170" s="127"/>
      <c r="C170" s="3"/>
      <c r="D170" s="34"/>
      <c r="E170" s="47"/>
      <c r="F170" s="46"/>
      <c r="G170" s="34"/>
      <c r="H170" s="3"/>
      <c r="I170" s="42"/>
      <c r="J170" s="42"/>
      <c r="K170" s="41"/>
      <c r="L170" s="41"/>
      <c r="M170" s="44"/>
      <c r="N170" s="24"/>
      <c r="O170" s="25"/>
      <c r="P170" s="24"/>
      <c r="Q170" s="55"/>
    </row>
    <row r="171" spans="1:18" s="7" customFormat="1" x14ac:dyDescent="0.25">
      <c r="A171" s="7" t="s">
        <v>28</v>
      </c>
      <c r="B171" s="7" t="s">
        <v>17</v>
      </c>
    </row>
    <row r="172" spans="1:18" x14ac:dyDescent="0.25">
      <c r="B172" s="127" t="s">
        <v>85</v>
      </c>
      <c r="C172" s="3"/>
      <c r="D172" s="34"/>
      <c r="E172" s="47"/>
      <c r="F172" s="46"/>
      <c r="G172" s="34"/>
      <c r="H172" s="3"/>
      <c r="I172" s="42">
        <v>140</v>
      </c>
      <c r="J172" s="42" t="s">
        <v>1</v>
      </c>
      <c r="K172" s="41">
        <v>5.2</v>
      </c>
      <c r="L172" s="41" t="s">
        <v>1</v>
      </c>
      <c r="M172" s="44">
        <v>1.5</v>
      </c>
      <c r="N172" s="24" t="s">
        <v>2</v>
      </c>
      <c r="O172" s="25">
        <f t="shared" ref="O172:O173" si="14">I172*K172*M172</f>
        <v>1092</v>
      </c>
      <c r="P172" s="138" t="s">
        <v>24</v>
      </c>
      <c r="Q172" s="55"/>
    </row>
    <row r="173" spans="1:18" x14ac:dyDescent="0.25">
      <c r="B173" s="127" t="s">
        <v>86</v>
      </c>
      <c r="C173" s="3"/>
      <c r="D173" s="34"/>
      <c r="E173" s="47"/>
      <c r="F173" s="46"/>
      <c r="G173" s="34"/>
      <c r="H173" s="3"/>
      <c r="I173" s="42">
        <v>110</v>
      </c>
      <c r="J173" s="42" t="s">
        <v>1</v>
      </c>
      <c r="K173" s="41">
        <v>6</v>
      </c>
      <c r="L173" s="41" t="s">
        <v>1</v>
      </c>
      <c r="M173" s="44">
        <v>1.5</v>
      </c>
      <c r="N173" s="24" t="s">
        <v>2</v>
      </c>
      <c r="O173" s="25">
        <f t="shared" si="14"/>
        <v>990</v>
      </c>
      <c r="P173" s="138" t="s">
        <v>24</v>
      </c>
      <c r="Q173" s="55"/>
    </row>
    <row r="174" spans="1:18" x14ac:dyDescent="0.25">
      <c r="B174" s="127"/>
      <c r="C174" s="3"/>
      <c r="D174" s="34"/>
      <c r="E174" s="47"/>
      <c r="F174" s="46"/>
      <c r="G174" s="34"/>
      <c r="H174" s="3"/>
      <c r="I174" s="79"/>
      <c r="J174" s="79"/>
      <c r="K174" s="80" t="s">
        <v>39</v>
      </c>
      <c r="L174" s="80"/>
      <c r="M174" s="81"/>
      <c r="N174" s="24"/>
      <c r="O174" s="100">
        <f>SUM(O172:O173)</f>
        <v>2082</v>
      </c>
      <c r="P174" s="137" t="s">
        <v>24</v>
      </c>
      <c r="Q174" s="55"/>
    </row>
    <row r="175" spans="1:18" s="10" customFormat="1" x14ac:dyDescent="0.25">
      <c r="A175" s="7" t="s">
        <v>29</v>
      </c>
      <c r="B175" s="125" t="s">
        <v>93</v>
      </c>
      <c r="D175" s="69"/>
      <c r="E175" s="70"/>
      <c r="F175" s="71"/>
      <c r="G175" s="69"/>
      <c r="I175" s="42"/>
      <c r="J175" s="42"/>
      <c r="K175" s="41"/>
      <c r="L175" s="41"/>
      <c r="M175" s="42"/>
      <c r="N175" s="24"/>
      <c r="O175" s="73"/>
      <c r="P175" s="128"/>
      <c r="Q175" s="72"/>
    </row>
    <row r="176" spans="1:18" x14ac:dyDescent="0.25">
      <c r="B176" s="127" t="s">
        <v>94</v>
      </c>
      <c r="C176" s="3"/>
      <c r="D176" s="34"/>
      <c r="E176" s="47"/>
      <c r="F176" s="46"/>
      <c r="G176" s="34"/>
      <c r="H176" s="3"/>
      <c r="I176" s="42">
        <v>50</v>
      </c>
      <c r="J176" s="42" t="s">
        <v>1</v>
      </c>
      <c r="K176" s="41">
        <v>5</v>
      </c>
      <c r="L176" s="41" t="s">
        <v>1</v>
      </c>
      <c r="M176" s="44">
        <v>0.1</v>
      </c>
      <c r="N176" s="24" t="s">
        <v>2</v>
      </c>
      <c r="O176" s="25">
        <f t="shared" ref="O176:O177" si="15">I176*K176*M176</f>
        <v>25</v>
      </c>
      <c r="P176" s="129" t="s">
        <v>3</v>
      </c>
      <c r="Q176" s="55"/>
    </row>
    <row r="177" spans="1:22" x14ac:dyDescent="0.25">
      <c r="B177" s="127" t="s">
        <v>95</v>
      </c>
      <c r="C177" s="3"/>
      <c r="D177" s="34"/>
      <c r="E177" s="47"/>
      <c r="F177" s="46"/>
      <c r="G177" s="34"/>
      <c r="H177" s="3"/>
      <c r="I177" s="42">
        <v>50</v>
      </c>
      <c r="J177" s="42" t="s">
        <v>1</v>
      </c>
      <c r="K177" s="41">
        <v>5</v>
      </c>
      <c r="L177" s="41" t="s">
        <v>1</v>
      </c>
      <c r="M177" s="44">
        <v>0.1</v>
      </c>
      <c r="N177" s="24" t="s">
        <v>2</v>
      </c>
      <c r="O177" s="25">
        <f t="shared" si="15"/>
        <v>25</v>
      </c>
      <c r="P177" s="129" t="s">
        <v>3</v>
      </c>
      <c r="Q177" s="55"/>
    </row>
    <row r="178" spans="1:22" x14ac:dyDescent="0.25">
      <c r="B178" s="127" t="s">
        <v>97</v>
      </c>
      <c r="C178" s="3"/>
      <c r="D178" s="34"/>
      <c r="E178" s="47"/>
      <c r="F178" s="46"/>
      <c r="G178" s="34"/>
      <c r="H178" s="3"/>
      <c r="I178" s="42">
        <v>50</v>
      </c>
      <c r="J178" s="42" t="s">
        <v>1</v>
      </c>
      <c r="K178" s="41">
        <v>5</v>
      </c>
      <c r="L178" s="41" t="s">
        <v>1</v>
      </c>
      <c r="M178" s="44">
        <v>0.1</v>
      </c>
      <c r="N178" s="24" t="s">
        <v>2</v>
      </c>
      <c r="O178" s="25">
        <f t="shared" ref="O178:O179" si="16">I178*K178*M178</f>
        <v>25</v>
      </c>
      <c r="P178" s="129" t="s">
        <v>3</v>
      </c>
      <c r="Q178" s="55"/>
    </row>
    <row r="179" spans="1:22" x14ac:dyDescent="0.25">
      <c r="B179" s="127" t="s">
        <v>96</v>
      </c>
      <c r="C179" s="3"/>
      <c r="D179" s="34"/>
      <c r="E179" s="47"/>
      <c r="F179" s="46"/>
      <c r="G179" s="34"/>
      <c r="H179" s="3"/>
      <c r="I179" s="42">
        <v>50</v>
      </c>
      <c r="J179" s="42" t="s">
        <v>1</v>
      </c>
      <c r="K179" s="41">
        <v>5</v>
      </c>
      <c r="L179" s="41" t="s">
        <v>1</v>
      </c>
      <c r="M179" s="44">
        <v>0.1</v>
      </c>
      <c r="N179" s="24" t="s">
        <v>2</v>
      </c>
      <c r="O179" s="25">
        <f t="shared" si="16"/>
        <v>25</v>
      </c>
      <c r="P179" s="129" t="s">
        <v>3</v>
      </c>
      <c r="Q179" s="55"/>
    </row>
    <row r="180" spans="1:22" x14ac:dyDescent="0.25">
      <c r="B180" s="127"/>
      <c r="C180" s="3"/>
      <c r="D180" s="34"/>
      <c r="E180" s="47"/>
      <c r="F180" s="46"/>
      <c r="G180" s="34"/>
      <c r="H180" s="3"/>
      <c r="I180" s="42"/>
      <c r="J180" s="42"/>
      <c r="K180" s="80" t="s">
        <v>98</v>
      </c>
      <c r="L180" s="41"/>
      <c r="M180" s="44"/>
      <c r="N180" s="24"/>
      <c r="O180" s="73">
        <f>SUM(O176:O179)</f>
        <v>100</v>
      </c>
      <c r="P180" s="128" t="s">
        <v>3</v>
      </c>
      <c r="Q180" s="55"/>
    </row>
    <row r="181" spans="1:22" x14ac:dyDescent="0.25">
      <c r="B181" s="127"/>
      <c r="C181" s="3"/>
      <c r="D181" s="34"/>
      <c r="E181" s="47"/>
      <c r="F181" s="46"/>
      <c r="G181" s="34"/>
      <c r="H181" s="3"/>
      <c r="I181" s="42"/>
      <c r="J181" s="42"/>
      <c r="K181" s="80"/>
      <c r="L181" s="41"/>
      <c r="M181" s="44"/>
      <c r="N181" s="24"/>
      <c r="O181" s="25"/>
      <c r="P181" s="128"/>
      <c r="Q181" s="55"/>
    </row>
    <row r="182" spans="1:22" s="10" customFormat="1" x14ac:dyDescent="0.25">
      <c r="A182" s="7" t="s">
        <v>107</v>
      </c>
      <c r="B182" s="125" t="s">
        <v>20</v>
      </c>
      <c r="D182" s="69"/>
      <c r="E182" s="70"/>
      <c r="F182" s="71"/>
      <c r="G182" s="69"/>
      <c r="I182" s="42"/>
      <c r="J182" s="42"/>
      <c r="K182" s="41"/>
      <c r="L182" s="41"/>
      <c r="M182" s="42"/>
      <c r="N182" s="24"/>
      <c r="O182" s="73">
        <v>400</v>
      </c>
      <c r="P182" s="128" t="s">
        <v>3</v>
      </c>
      <c r="Q182" s="72"/>
    </row>
    <row r="183" spans="1:22" s="10" customFormat="1" x14ac:dyDescent="0.25">
      <c r="A183" s="7"/>
      <c r="B183" s="127"/>
      <c r="D183" s="69"/>
      <c r="E183" s="70"/>
      <c r="F183" s="71"/>
      <c r="G183" s="69"/>
      <c r="I183" s="42"/>
      <c r="J183" s="42"/>
      <c r="K183" s="41"/>
      <c r="L183" s="41"/>
      <c r="M183" s="42"/>
      <c r="N183" s="24"/>
      <c r="O183" s="73"/>
      <c r="P183" s="128"/>
      <c r="Q183" s="72"/>
    </row>
    <row r="184" spans="1:22" s="10" customFormat="1" x14ac:dyDescent="0.25">
      <c r="A184" s="7" t="s">
        <v>103</v>
      </c>
      <c r="B184" s="125" t="s">
        <v>21</v>
      </c>
      <c r="D184" s="69"/>
      <c r="E184" s="70"/>
      <c r="F184" s="71"/>
      <c r="G184" s="69"/>
      <c r="I184" s="42"/>
      <c r="J184" s="42"/>
      <c r="K184" s="41"/>
      <c r="L184" s="41"/>
      <c r="M184" s="42"/>
      <c r="N184" s="24"/>
      <c r="O184" s="73">
        <f>O182</f>
        <v>400</v>
      </c>
      <c r="P184" s="128" t="s">
        <v>3</v>
      </c>
      <c r="Q184" s="72"/>
    </row>
    <row r="185" spans="1:22" s="10" customFormat="1" x14ac:dyDescent="0.25">
      <c r="A185" s="7"/>
      <c r="B185" s="125"/>
      <c r="D185" s="69"/>
      <c r="E185" s="70"/>
      <c r="F185" s="71"/>
      <c r="G185" s="69"/>
      <c r="I185" s="42"/>
      <c r="J185" s="42"/>
      <c r="K185" s="41"/>
      <c r="L185" s="41"/>
      <c r="M185" s="42"/>
      <c r="N185" s="24"/>
      <c r="O185" s="73"/>
      <c r="P185" s="128"/>
      <c r="Q185" s="72"/>
    </row>
    <row r="186" spans="1:22" x14ac:dyDescent="0.25">
      <c r="A186" s="7" t="s">
        <v>101</v>
      </c>
      <c r="B186" s="125" t="s">
        <v>40</v>
      </c>
      <c r="C186" s="10"/>
      <c r="D186" s="69"/>
      <c r="E186" s="70"/>
      <c r="F186" s="71"/>
      <c r="G186" s="69"/>
      <c r="H186" s="10"/>
      <c r="I186" s="42"/>
      <c r="J186" s="42"/>
      <c r="K186" s="41"/>
      <c r="L186" s="41"/>
      <c r="M186" s="42"/>
      <c r="N186" s="24"/>
      <c r="O186" s="73">
        <v>2</v>
      </c>
      <c r="P186" s="128" t="s">
        <v>18</v>
      </c>
      <c r="Q186" s="55"/>
    </row>
    <row r="187" spans="1:22" x14ac:dyDescent="0.25">
      <c r="A187" s="7"/>
      <c r="B187" s="125"/>
      <c r="C187" s="10"/>
      <c r="D187" s="69"/>
      <c r="E187" s="70"/>
      <c r="F187" s="71"/>
      <c r="G187" s="69"/>
      <c r="H187" s="10"/>
      <c r="I187" s="42"/>
      <c r="J187" s="42"/>
      <c r="K187" s="41"/>
      <c r="L187" s="41"/>
      <c r="M187" s="42"/>
      <c r="N187" s="24"/>
      <c r="O187" s="73"/>
      <c r="P187" s="49"/>
      <c r="Q187" s="55"/>
    </row>
    <row r="188" spans="1:22" s="10" customFormat="1" x14ac:dyDescent="0.25">
      <c r="A188" s="7"/>
      <c r="B188" s="125" t="s">
        <v>99</v>
      </c>
      <c r="C188" s="101"/>
      <c r="D188" s="102"/>
      <c r="E188" s="70"/>
      <c r="F188" s="71"/>
      <c r="G188" s="69"/>
      <c r="J188" s="80"/>
      <c r="K188" s="79" t="s">
        <v>23</v>
      </c>
      <c r="L188" s="49"/>
      <c r="M188" s="101"/>
      <c r="N188" s="101"/>
      <c r="O188" s="73">
        <f>O157+O163</f>
        <v>245.12</v>
      </c>
      <c r="P188" s="128" t="s">
        <v>3</v>
      </c>
      <c r="Q188" s="72"/>
      <c r="U188" s="8"/>
      <c r="V188" s="8"/>
    </row>
    <row r="189" spans="1:22" s="10" customFormat="1" x14ac:dyDescent="0.25">
      <c r="A189" s="7"/>
      <c r="B189" s="127"/>
      <c r="D189" s="69"/>
      <c r="E189" s="70"/>
      <c r="F189" s="71"/>
      <c r="G189" s="69"/>
      <c r="J189" s="79"/>
      <c r="K189" s="79" t="s">
        <v>17</v>
      </c>
      <c r="L189" s="80"/>
      <c r="M189" s="79"/>
      <c r="N189" s="49"/>
      <c r="O189" s="100">
        <f>O174</f>
        <v>2082</v>
      </c>
      <c r="P189" s="137" t="s">
        <v>24</v>
      </c>
      <c r="Q189" s="72"/>
      <c r="V189" s="8"/>
    </row>
    <row r="190" spans="1:22" x14ac:dyDescent="0.25">
      <c r="J190" s="74" t="s">
        <v>11</v>
      </c>
      <c r="K190" s="132"/>
      <c r="L190" s="74"/>
      <c r="M190" s="74"/>
      <c r="N190" s="74"/>
      <c r="O190" s="76">
        <f>O162</f>
        <v>56.7</v>
      </c>
      <c r="P190" s="128" t="s">
        <v>3</v>
      </c>
      <c r="V190" s="19"/>
    </row>
    <row r="191" spans="1:22" x14ac:dyDescent="0.25">
      <c r="J191" s="74" t="s">
        <v>91</v>
      </c>
      <c r="K191" s="132"/>
      <c r="L191" s="74"/>
      <c r="M191" s="74"/>
      <c r="N191" s="74"/>
      <c r="O191" s="76">
        <f>O168</f>
        <v>120</v>
      </c>
      <c r="P191" s="128" t="s">
        <v>3</v>
      </c>
      <c r="V191" s="19"/>
    </row>
    <row r="192" spans="1:22" x14ac:dyDescent="0.25">
      <c r="J192" s="74" t="s">
        <v>105</v>
      </c>
      <c r="K192" s="132"/>
      <c r="L192" s="74"/>
      <c r="M192" s="74"/>
      <c r="N192" s="74"/>
      <c r="O192" s="76">
        <f>O169</f>
        <v>120</v>
      </c>
      <c r="P192" s="128" t="s">
        <v>3</v>
      </c>
      <c r="V192" s="19"/>
    </row>
    <row r="193" spans="1:22" x14ac:dyDescent="0.25">
      <c r="J193" s="74" t="s">
        <v>13</v>
      </c>
      <c r="K193" s="74"/>
      <c r="L193" s="132"/>
      <c r="M193" s="74"/>
      <c r="N193" s="74"/>
      <c r="O193" s="75">
        <f>O174</f>
        <v>2082</v>
      </c>
      <c r="P193" s="137" t="s">
        <v>24</v>
      </c>
      <c r="V193" s="19"/>
    </row>
    <row r="194" spans="1:22" x14ac:dyDescent="0.25">
      <c r="J194" s="132" t="s">
        <v>88</v>
      </c>
      <c r="L194" s="74"/>
      <c r="M194" s="74"/>
      <c r="N194" s="74"/>
      <c r="O194" s="76">
        <f>O165</f>
        <v>70</v>
      </c>
      <c r="P194" s="128" t="s">
        <v>36</v>
      </c>
      <c r="Q194" s="20"/>
      <c r="V194" s="19"/>
    </row>
    <row r="195" spans="1:22" x14ac:dyDescent="0.25">
      <c r="J195" s="132" t="s">
        <v>106</v>
      </c>
      <c r="L195" s="74"/>
      <c r="M195" s="74"/>
      <c r="N195" s="74"/>
      <c r="O195" s="76">
        <f>O164</f>
        <v>70</v>
      </c>
      <c r="P195" s="128" t="s">
        <v>36</v>
      </c>
      <c r="Q195" s="20"/>
      <c r="V195" s="19"/>
    </row>
    <row r="196" spans="1:22" x14ac:dyDescent="0.25">
      <c r="J196" s="74" t="s">
        <v>20</v>
      </c>
      <c r="K196" s="132"/>
      <c r="L196" s="74"/>
      <c r="M196" s="74"/>
      <c r="N196" s="74"/>
      <c r="O196" s="76">
        <f>O182</f>
        <v>400</v>
      </c>
      <c r="P196" s="128" t="s">
        <v>3</v>
      </c>
      <c r="Q196" s="20"/>
    </row>
    <row r="197" spans="1:22" x14ac:dyDescent="0.25">
      <c r="J197" s="132" t="s">
        <v>21</v>
      </c>
      <c r="K197" s="74"/>
      <c r="L197" s="74"/>
      <c r="M197" s="74"/>
      <c r="N197" s="74"/>
      <c r="O197" s="76">
        <f>O196</f>
        <v>400</v>
      </c>
      <c r="P197" s="128" t="s">
        <v>3</v>
      </c>
    </row>
    <row r="198" spans="1:22" x14ac:dyDescent="0.25">
      <c r="J198" s="3"/>
      <c r="K198" s="21"/>
      <c r="L198" s="3"/>
      <c r="O198" s="76"/>
      <c r="P198" s="74"/>
    </row>
    <row r="199" spans="1:22" x14ac:dyDescent="0.25">
      <c r="J199" s="3"/>
      <c r="K199" s="21"/>
      <c r="L199" s="3"/>
      <c r="O199" s="76"/>
      <c r="P199" s="74"/>
    </row>
    <row r="200" spans="1:22" s="10" customFormat="1" x14ac:dyDescent="0.25">
      <c r="A200" s="7"/>
      <c r="B200" s="125" t="s">
        <v>22</v>
      </c>
      <c r="C200" s="101"/>
      <c r="D200" s="102"/>
      <c r="E200" s="70"/>
      <c r="F200" s="71"/>
      <c r="G200" s="69"/>
      <c r="J200" s="80"/>
      <c r="K200" s="79" t="s">
        <v>23</v>
      </c>
      <c r="L200" s="49"/>
      <c r="M200" s="101"/>
      <c r="N200" s="101"/>
      <c r="O200" s="73">
        <f>O43+O92+O140+O188+O45</f>
        <v>710.94500000000005</v>
      </c>
      <c r="P200" s="128" t="s">
        <v>3</v>
      </c>
      <c r="Q200" s="72"/>
      <c r="U200" s="8"/>
      <c r="V200" s="8"/>
    </row>
    <row r="201" spans="1:22" s="10" customFormat="1" x14ac:dyDescent="0.25">
      <c r="A201" s="7"/>
      <c r="B201" s="125"/>
      <c r="C201" s="101"/>
      <c r="D201" s="102"/>
      <c r="E201" s="70"/>
      <c r="F201" s="71"/>
      <c r="G201" s="69"/>
      <c r="J201" s="80"/>
      <c r="K201" s="79" t="s">
        <v>12</v>
      </c>
      <c r="L201" s="49"/>
      <c r="M201" s="101"/>
      <c r="N201" s="101"/>
      <c r="O201" s="73">
        <f>O23</f>
        <v>1.0799999999999998</v>
      </c>
      <c r="P201" s="128" t="s">
        <v>3</v>
      </c>
      <c r="Q201" s="72"/>
      <c r="U201" s="8"/>
      <c r="V201" s="8"/>
    </row>
    <row r="202" spans="1:22" s="10" customFormat="1" x14ac:dyDescent="0.25">
      <c r="A202" s="7"/>
      <c r="B202" s="127"/>
      <c r="D202" s="69"/>
      <c r="E202" s="70"/>
      <c r="F202" s="71"/>
      <c r="G202" s="69"/>
      <c r="J202" s="136" t="s">
        <v>17</v>
      </c>
      <c r="L202" s="80"/>
      <c r="M202" s="79"/>
      <c r="N202" s="49"/>
      <c r="O202" s="73">
        <f>O48+O93+O141+O189</f>
        <v>6669.75</v>
      </c>
      <c r="P202" s="128" t="s">
        <v>24</v>
      </c>
      <c r="Q202" s="72"/>
      <c r="V202" s="8"/>
    </row>
    <row r="203" spans="1:22" x14ac:dyDescent="0.25">
      <c r="J203" s="74" t="s">
        <v>11</v>
      </c>
      <c r="K203" s="132"/>
      <c r="L203" s="74"/>
      <c r="M203" s="74"/>
      <c r="N203" s="74"/>
      <c r="O203" s="76">
        <f>O94+O142+O190</f>
        <v>65.023200000000003</v>
      </c>
      <c r="P203" s="128" t="s">
        <v>3</v>
      </c>
      <c r="V203" s="19"/>
    </row>
    <row r="204" spans="1:22" x14ac:dyDescent="0.25">
      <c r="J204" s="132" t="s">
        <v>91</v>
      </c>
      <c r="L204" s="74"/>
      <c r="M204" s="74"/>
      <c r="N204" s="74"/>
      <c r="O204" s="76">
        <f>O191</f>
        <v>120</v>
      </c>
      <c r="P204" s="128" t="s">
        <v>3</v>
      </c>
      <c r="V204" s="19"/>
    </row>
    <row r="205" spans="1:22" x14ac:dyDescent="0.25">
      <c r="J205" s="132" t="s">
        <v>105</v>
      </c>
      <c r="L205" s="74"/>
      <c r="M205" s="74"/>
      <c r="N205" s="74"/>
      <c r="O205" s="76">
        <f>O169</f>
        <v>120</v>
      </c>
      <c r="P205" s="128" t="s">
        <v>3</v>
      </c>
      <c r="V205" s="19"/>
    </row>
    <row r="206" spans="1:22" x14ac:dyDescent="0.25">
      <c r="J206" s="132" t="s">
        <v>35</v>
      </c>
      <c r="L206" s="74"/>
      <c r="M206" s="74"/>
      <c r="N206" s="74"/>
      <c r="O206" s="76">
        <f>O95+O144</f>
        <v>8</v>
      </c>
      <c r="P206" s="128" t="s">
        <v>36</v>
      </c>
      <c r="Q206" s="20"/>
      <c r="V206" s="19"/>
    </row>
    <row r="207" spans="1:22" x14ac:dyDescent="0.25">
      <c r="J207" s="132" t="s">
        <v>88</v>
      </c>
      <c r="L207" s="74"/>
      <c r="M207" s="74"/>
      <c r="N207" s="74"/>
      <c r="O207" s="76">
        <f>O194</f>
        <v>70</v>
      </c>
      <c r="P207" s="128" t="s">
        <v>36</v>
      </c>
      <c r="Q207" s="20"/>
      <c r="V207" s="19"/>
    </row>
    <row r="208" spans="1:22" x14ac:dyDescent="0.25">
      <c r="J208" s="132" t="s">
        <v>108</v>
      </c>
      <c r="L208" s="74"/>
      <c r="M208" s="74"/>
      <c r="N208" s="74"/>
      <c r="O208" s="76">
        <f>O47</f>
        <v>60</v>
      </c>
      <c r="P208" s="128" t="s">
        <v>36</v>
      </c>
      <c r="Q208" s="20"/>
      <c r="V208" s="19"/>
    </row>
    <row r="209" spans="1:22" x14ac:dyDescent="0.25">
      <c r="J209" s="132" t="s">
        <v>93</v>
      </c>
      <c r="L209" s="74"/>
      <c r="M209" s="74"/>
      <c r="N209" s="74"/>
      <c r="O209" s="76">
        <f>O180</f>
        <v>100</v>
      </c>
      <c r="P209" s="128" t="s">
        <v>3</v>
      </c>
      <c r="Q209" s="20"/>
      <c r="V209" s="19"/>
    </row>
    <row r="210" spans="1:22" x14ac:dyDescent="0.25">
      <c r="J210" s="132" t="s">
        <v>106</v>
      </c>
      <c r="L210" s="74"/>
      <c r="M210" s="74"/>
      <c r="N210" s="74"/>
      <c r="O210" s="76">
        <f>O195</f>
        <v>70</v>
      </c>
      <c r="P210" s="128" t="s">
        <v>36</v>
      </c>
      <c r="Q210" s="20"/>
      <c r="V210" s="19"/>
    </row>
    <row r="211" spans="1:22" x14ac:dyDescent="0.25">
      <c r="J211" s="74" t="s">
        <v>20</v>
      </c>
      <c r="K211" s="132"/>
      <c r="L211" s="74"/>
      <c r="M211" s="74"/>
      <c r="N211" s="74"/>
      <c r="O211" s="76">
        <f>O35+O96+O145+O196</f>
        <v>3000</v>
      </c>
      <c r="P211" s="128" t="s">
        <v>3</v>
      </c>
      <c r="Q211" s="20"/>
    </row>
    <row r="212" spans="1:22" x14ac:dyDescent="0.25">
      <c r="J212" s="132" t="s">
        <v>21</v>
      </c>
      <c r="K212" s="74"/>
      <c r="L212" s="74"/>
      <c r="M212" s="74"/>
      <c r="N212" s="74"/>
      <c r="O212" s="76">
        <f>O211</f>
        <v>3000</v>
      </c>
      <c r="P212" s="128" t="s">
        <v>3</v>
      </c>
    </row>
    <row r="213" spans="1:22" x14ac:dyDescent="0.25">
      <c r="J213" s="92" t="s">
        <v>81</v>
      </c>
      <c r="K213" s="74"/>
      <c r="L213" s="74"/>
      <c r="M213" s="74"/>
      <c r="N213" s="76"/>
      <c r="O213" s="75">
        <f>O39+O136</f>
        <v>3</v>
      </c>
      <c r="P213" s="128" t="s">
        <v>25</v>
      </c>
    </row>
    <row r="214" spans="1:22" x14ac:dyDescent="0.25">
      <c r="J214" s="74" t="s">
        <v>82</v>
      </c>
      <c r="K214" s="74"/>
      <c r="L214" s="74"/>
      <c r="M214" s="74"/>
      <c r="N214" s="74"/>
      <c r="O214" s="76">
        <f>O41+O148</f>
        <v>2</v>
      </c>
      <c r="P214" s="94" t="s">
        <v>25</v>
      </c>
    </row>
    <row r="215" spans="1:22" x14ac:dyDescent="0.25">
      <c r="A215" s="64"/>
      <c r="B215" s="63"/>
      <c r="C215" s="3"/>
      <c r="D215" s="34"/>
      <c r="E215" s="47"/>
      <c r="F215" s="46"/>
      <c r="G215" s="34"/>
      <c r="H215" s="3"/>
      <c r="I215" s="77"/>
      <c r="J215" s="49" t="s">
        <v>79</v>
      </c>
      <c r="L215" s="73"/>
      <c r="M215" s="74"/>
      <c r="N215" s="76"/>
      <c r="O215" s="76">
        <f>O134</f>
        <v>1</v>
      </c>
      <c r="P215" s="94" t="s">
        <v>25</v>
      </c>
      <c r="Q215" s="55"/>
    </row>
    <row r="216" spans="1:22" x14ac:dyDescent="0.25">
      <c r="A216" s="64"/>
      <c r="B216" s="63"/>
      <c r="C216" s="3"/>
      <c r="D216" s="34"/>
      <c r="E216" s="47"/>
      <c r="F216" s="46"/>
      <c r="G216" s="34"/>
      <c r="H216" s="3"/>
      <c r="I216" s="3"/>
      <c r="J216" s="133" t="s">
        <v>40</v>
      </c>
      <c r="K216" s="134"/>
      <c r="L216" s="135"/>
      <c r="M216" s="76"/>
      <c r="O216" s="76">
        <f>O43+O90+O138+O186</f>
        <v>8</v>
      </c>
      <c r="P216" s="94" t="s">
        <v>25</v>
      </c>
      <c r="Q216" s="55"/>
    </row>
    <row r="217" spans="1:22" x14ac:dyDescent="0.25">
      <c r="A217" s="64"/>
      <c r="B217" s="152"/>
      <c r="C217" s="152"/>
      <c r="D217" s="152"/>
      <c r="E217" s="152"/>
      <c r="F217" s="152"/>
      <c r="G217" s="34"/>
      <c r="H217" s="34"/>
      <c r="I217" s="42"/>
      <c r="J217" s="42"/>
      <c r="K217" s="41"/>
      <c r="L217" s="41"/>
      <c r="M217" s="42"/>
      <c r="N217" s="24"/>
      <c r="O217" s="73"/>
      <c r="P217" s="49"/>
      <c r="Q217" s="55"/>
    </row>
    <row r="218" spans="1:22" s="27" customFormat="1" x14ac:dyDescent="0.25">
      <c r="A218" s="26"/>
      <c r="B218" s="22"/>
      <c r="C218" s="23"/>
      <c r="D218" s="28"/>
      <c r="I218" s="29"/>
      <c r="J218" s="24"/>
      <c r="K218" s="74"/>
      <c r="L218" s="24"/>
      <c r="M218" s="25"/>
      <c r="N218" s="24"/>
      <c r="P218" s="43"/>
      <c r="Q218" s="50"/>
      <c r="R218" s="50"/>
      <c r="S218" s="10"/>
    </row>
    <row r="219" spans="1:22" x14ac:dyDescent="0.25">
      <c r="B219" s="45"/>
      <c r="C219" s="3"/>
      <c r="E219" s="46"/>
      <c r="F219" s="47"/>
      <c r="G219" s="48"/>
      <c r="H219" s="42"/>
      <c r="I219" s="42"/>
      <c r="J219" s="42"/>
      <c r="K219" s="41"/>
      <c r="L219" s="41"/>
      <c r="M219" s="44"/>
      <c r="N219" s="24"/>
      <c r="O219" s="25"/>
      <c r="P219" s="24"/>
    </row>
    <row r="220" spans="1:22" x14ac:dyDescent="0.25">
      <c r="A220" s="143"/>
      <c r="B220" s="145"/>
      <c r="C220" s="3"/>
      <c r="D220" s="3"/>
      <c r="E220" s="3"/>
      <c r="F220" s="3"/>
      <c r="G220" s="3"/>
      <c r="H220" s="3"/>
      <c r="I220" s="3"/>
      <c r="J220" s="3"/>
      <c r="K220" s="77"/>
      <c r="L220" s="77"/>
      <c r="M220" s="154" t="s">
        <v>110</v>
      </c>
      <c r="N220" s="154"/>
      <c r="O220" s="154"/>
      <c r="P220" s="154"/>
      <c r="Q220" s="154"/>
      <c r="R220" s="49"/>
      <c r="S220" s="55"/>
    </row>
    <row r="221" spans="1:22" ht="15.75" customHeight="1" x14ac:dyDescent="0.25">
      <c r="A221" s="143"/>
      <c r="B221" s="145"/>
      <c r="C221" s="154" t="s">
        <v>111</v>
      </c>
      <c r="D221" s="154"/>
      <c r="E221" s="154"/>
      <c r="F221" s="154"/>
      <c r="G221" s="154"/>
      <c r="H221" s="154"/>
      <c r="I221" s="154"/>
      <c r="J221" s="3"/>
      <c r="K221" s="77"/>
      <c r="L221" s="77"/>
      <c r="M221" s="155" t="s">
        <v>112</v>
      </c>
      <c r="N221" s="155"/>
      <c r="O221" s="155"/>
      <c r="P221" s="155"/>
      <c r="Q221" s="155"/>
      <c r="R221" s="49"/>
      <c r="S221" s="55"/>
    </row>
    <row r="222" spans="1:22" x14ac:dyDescent="0.25">
      <c r="A222" s="143"/>
      <c r="B222" s="145"/>
      <c r="C222" s="154" t="s">
        <v>113</v>
      </c>
      <c r="D222" s="154"/>
      <c r="E222" s="154"/>
      <c r="F222" s="154"/>
      <c r="G222" s="154"/>
      <c r="H222" s="154"/>
      <c r="I222" s="154"/>
      <c r="J222" s="3"/>
      <c r="K222" s="77"/>
      <c r="L222" s="77"/>
      <c r="M222" s="154" t="s">
        <v>114</v>
      </c>
      <c r="N222" s="154"/>
      <c r="O222" s="154"/>
      <c r="P222" s="154"/>
      <c r="Q222" s="154"/>
      <c r="R222" s="49"/>
      <c r="S222" s="55"/>
    </row>
    <row r="223" spans="1:22" x14ac:dyDescent="0.25">
      <c r="A223" s="143"/>
      <c r="B223" s="145"/>
      <c r="E223" s="3"/>
      <c r="F223" s="144"/>
      <c r="G223" s="47"/>
      <c r="H223" s="46"/>
      <c r="I223" s="144"/>
      <c r="J223" s="3"/>
      <c r="K223" s="77"/>
      <c r="L223" s="77"/>
      <c r="M223" s="78"/>
      <c r="N223" s="13"/>
      <c r="O223" s="12"/>
      <c r="Q223" s="76"/>
      <c r="R223" s="49"/>
      <c r="S223" s="55"/>
    </row>
    <row r="224" spans="1:22" x14ac:dyDescent="0.25">
      <c r="A224" s="143"/>
      <c r="B224" s="152"/>
      <c r="C224" s="152"/>
      <c r="D224" s="152"/>
      <c r="E224" s="152"/>
      <c r="F224" s="152"/>
      <c r="G224" s="152"/>
      <c r="H224" s="152"/>
      <c r="I224" s="144"/>
      <c r="J224" s="144"/>
      <c r="K224" s="42"/>
      <c r="L224" s="42"/>
      <c r="R224" s="49"/>
      <c r="S224" s="55"/>
    </row>
    <row r="225" spans="1:21" s="27" customFormat="1" x14ac:dyDescent="0.25">
      <c r="A225" s="26"/>
      <c r="B225" s="22"/>
      <c r="D225" s="28"/>
      <c r="E225" s="23"/>
      <c r="F225" s="28"/>
      <c r="K225" s="29"/>
      <c r="L225" s="24"/>
      <c r="M225" s="156"/>
      <c r="N225" s="24"/>
      <c r="O225" s="25"/>
      <c r="P225" s="24"/>
      <c r="R225" s="43"/>
      <c r="S225" s="50"/>
      <c r="T225" s="50"/>
      <c r="U225" s="10"/>
    </row>
    <row r="226" spans="1:21" x14ac:dyDescent="0.25">
      <c r="B226" s="45"/>
      <c r="C226" s="154" t="s">
        <v>41</v>
      </c>
      <c r="D226" s="154"/>
      <c r="E226" s="154"/>
      <c r="F226" s="154"/>
      <c r="G226" s="154"/>
      <c r="H226" s="154"/>
      <c r="I226" s="154"/>
      <c r="J226" s="42"/>
      <c r="K226" s="42"/>
      <c r="L226" s="42"/>
      <c r="M226" s="154" t="s">
        <v>102</v>
      </c>
      <c r="N226" s="154"/>
      <c r="O226" s="154"/>
      <c r="P226" s="154"/>
      <c r="Q226" s="154"/>
      <c r="R226" s="24"/>
    </row>
    <row r="227" spans="1:21" x14ac:dyDescent="0.25">
      <c r="B227" s="45"/>
      <c r="C227" s="154" t="s">
        <v>42</v>
      </c>
      <c r="D227" s="154"/>
      <c r="E227" s="154"/>
      <c r="F227" s="154"/>
      <c r="G227" s="154"/>
      <c r="H227" s="154"/>
      <c r="I227" s="154"/>
      <c r="J227" s="42"/>
      <c r="K227" s="42"/>
      <c r="L227" s="42"/>
      <c r="M227" s="154" t="s">
        <v>115</v>
      </c>
      <c r="N227" s="154"/>
      <c r="O227" s="154"/>
      <c r="P227" s="154"/>
      <c r="Q227" s="154"/>
      <c r="R227" s="24"/>
    </row>
    <row r="228" spans="1:21" s="51" customFormat="1" ht="15" x14ac:dyDescent="0.25">
      <c r="A228" s="52"/>
      <c r="B228" s="52"/>
      <c r="C228" s="54"/>
      <c r="D228" s="52"/>
      <c r="E228" s="52"/>
      <c r="F228" s="52"/>
      <c r="G228" s="52"/>
      <c r="H228" s="52"/>
      <c r="I228" s="52"/>
      <c r="J228" s="53"/>
      <c r="K228" s="54"/>
      <c r="L228" s="52"/>
      <c r="N228" s="52"/>
      <c r="O228" s="54"/>
      <c r="P228" s="52"/>
      <c r="Q228" s="52"/>
      <c r="R228" s="52"/>
      <c r="S228" s="52"/>
      <c r="T228" s="52"/>
    </row>
    <row r="229" spans="1:21" s="51" customFormat="1" ht="15" x14ac:dyDescent="0.25">
      <c r="A229" s="52"/>
      <c r="B229" s="52"/>
      <c r="C229" s="54"/>
      <c r="D229" s="52"/>
      <c r="E229" s="52"/>
      <c r="F229" s="52"/>
      <c r="G229" s="52"/>
      <c r="H229" s="52"/>
      <c r="I229" s="52"/>
      <c r="J229" s="53"/>
      <c r="K229" s="54"/>
      <c r="L229" s="52"/>
      <c r="N229" s="52"/>
      <c r="O229" s="54"/>
      <c r="P229" s="52"/>
      <c r="Q229" s="52"/>
      <c r="R229" s="52"/>
      <c r="S229" s="52"/>
      <c r="T229" s="52"/>
    </row>
    <row r="230" spans="1:21" s="51" customFormat="1" ht="15" x14ac:dyDescent="0.25">
      <c r="A230" s="52"/>
      <c r="B230" s="52"/>
      <c r="C230" s="54"/>
      <c r="D230" s="52"/>
      <c r="E230" s="52"/>
      <c r="F230" s="52"/>
      <c r="G230" s="52"/>
      <c r="H230" s="52"/>
      <c r="I230" s="52"/>
      <c r="J230" s="53"/>
      <c r="K230" s="54"/>
      <c r="L230" s="52"/>
      <c r="N230" s="52"/>
      <c r="O230" s="54"/>
      <c r="P230" s="52"/>
      <c r="Q230" s="52"/>
      <c r="R230" s="52"/>
      <c r="S230" s="52"/>
      <c r="T230" s="52"/>
    </row>
    <row r="231" spans="1:21" s="51" customFormat="1" ht="15" x14ac:dyDescent="0.25">
      <c r="A231" s="52"/>
      <c r="B231" s="52"/>
      <c r="C231" s="54"/>
      <c r="D231" s="52"/>
      <c r="E231" s="52"/>
      <c r="F231" s="52"/>
      <c r="G231" s="52"/>
      <c r="H231" s="52"/>
      <c r="I231" s="52"/>
      <c r="J231" s="53"/>
      <c r="K231" s="54"/>
      <c r="L231" s="52"/>
      <c r="N231" s="52"/>
      <c r="O231" s="54"/>
      <c r="P231" s="52"/>
      <c r="Q231" s="52"/>
      <c r="R231" s="52"/>
      <c r="S231" s="52"/>
      <c r="T231" s="52"/>
    </row>
    <row r="232" spans="1:21" s="51" customFormat="1" ht="15" x14ac:dyDescent="0.25">
      <c r="A232" s="52"/>
      <c r="B232" s="52"/>
      <c r="C232" s="54"/>
      <c r="D232" s="52"/>
      <c r="E232" s="52"/>
      <c r="F232" s="52"/>
      <c r="G232" s="52"/>
      <c r="H232" s="52"/>
      <c r="I232" s="52"/>
      <c r="J232" s="53"/>
      <c r="K232" s="54"/>
      <c r="L232" s="52"/>
      <c r="N232" s="52"/>
      <c r="O232" s="54"/>
      <c r="P232" s="52"/>
      <c r="Q232" s="52"/>
      <c r="R232" s="52"/>
      <c r="S232" s="52"/>
      <c r="T232" s="52"/>
    </row>
    <row r="233" spans="1:21" s="51" customFormat="1" ht="15" x14ac:dyDescent="0.25">
      <c r="A233" s="52"/>
      <c r="B233" s="52"/>
      <c r="C233" s="54"/>
      <c r="D233" s="52"/>
      <c r="E233" s="52"/>
      <c r="F233" s="52"/>
      <c r="G233" s="52"/>
      <c r="H233" s="52"/>
      <c r="I233" s="52"/>
      <c r="J233" s="53"/>
      <c r="K233" s="54"/>
      <c r="L233" s="52"/>
      <c r="N233" s="52"/>
      <c r="O233" s="54"/>
      <c r="P233" s="52"/>
      <c r="Q233" s="52"/>
      <c r="R233" s="52"/>
      <c r="S233" s="52"/>
      <c r="T233" s="52"/>
    </row>
    <row r="234" spans="1:21" x14ac:dyDescent="0.25">
      <c r="B234" s="45"/>
      <c r="C234" s="3"/>
      <c r="E234" s="46"/>
      <c r="F234" s="47"/>
      <c r="G234" s="48"/>
      <c r="H234" s="42"/>
      <c r="I234" s="42"/>
      <c r="J234" s="42"/>
      <c r="K234" s="41"/>
      <c r="L234" s="41"/>
      <c r="N234" s="24"/>
      <c r="O234" s="44"/>
      <c r="P234" s="24"/>
    </row>
    <row r="235" spans="1:21" x14ac:dyDescent="0.25">
      <c r="B235" s="45"/>
      <c r="C235" s="3"/>
      <c r="E235" s="46"/>
      <c r="F235" s="47"/>
      <c r="G235" s="48"/>
      <c r="H235" s="42"/>
      <c r="I235" s="42"/>
      <c r="J235" s="42"/>
      <c r="K235" s="41"/>
      <c r="L235" s="41"/>
      <c r="M235" s="44"/>
      <c r="N235" s="24"/>
      <c r="O235" s="25"/>
      <c r="P235" s="24"/>
    </row>
  </sheetData>
  <mergeCells count="23">
    <mergeCell ref="B224:H224"/>
    <mergeCell ref="C226:I226"/>
    <mergeCell ref="M226:Q226"/>
    <mergeCell ref="C227:I227"/>
    <mergeCell ref="M227:Q227"/>
    <mergeCell ref="M220:Q220"/>
    <mergeCell ref="C221:I221"/>
    <mergeCell ref="M221:Q221"/>
    <mergeCell ref="C222:I222"/>
    <mergeCell ref="M222:Q222"/>
    <mergeCell ref="A1:K1"/>
    <mergeCell ref="A3:G3"/>
    <mergeCell ref="A4:E4"/>
    <mergeCell ref="M5:Q8"/>
    <mergeCell ref="A10:Q10"/>
    <mergeCell ref="B115:F115"/>
    <mergeCell ref="B116:F116"/>
    <mergeCell ref="B117:F117"/>
    <mergeCell ref="B85:F85"/>
    <mergeCell ref="B217:F217"/>
    <mergeCell ref="B162:F162"/>
    <mergeCell ref="B163:F163"/>
    <mergeCell ref="B165:F165"/>
  </mergeCells>
  <printOptions horizontalCentered="1"/>
  <pageMargins left="0.51181102362204722" right="0.31496062992125984" top="0.55118110236220474" bottom="0.55118110236220474" header="0" footer="0"/>
  <pageSetup paperSize="9" scale="72" orientation="portrait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ΑΝΑΛΥΤΙΚΗ</vt:lpstr>
      <vt:lpstr>ΑΝΑΛΥΤΙΚΗ!Print_Area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Milona</dc:creator>
  <cp:lastModifiedBy>M.Pipila</cp:lastModifiedBy>
  <cp:lastPrinted>2017-03-28T06:41:51Z</cp:lastPrinted>
  <dcterms:created xsi:type="dcterms:W3CDTF">2014-02-03T10:01:31Z</dcterms:created>
  <dcterms:modified xsi:type="dcterms:W3CDTF">2017-03-28T06:42:00Z</dcterms:modified>
</cp:coreProperties>
</file>